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0fe60684059861/Desktop/"/>
    </mc:Choice>
  </mc:AlternateContent>
  <workbookProtection workbookAlgorithmName="SHA-512" workbookHashValue="LBFhX8PHq7Qe8XncwNsVmvJF5cCL6HCKroeKS+Rmtmno3hUS+/hlSNuzSwPlRBmZoRk2UhbSAiutQd59wfxEzw==" workbookSaltValue="oqKbPJVK79fKf2mle15zPQ==" workbookSpinCount="100000" lockStructure="1"/>
  <bookViews>
    <workbookView xWindow="0" yWindow="0" windowWidth="21570" windowHeight="8055" firstSheet="1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62913"/>
</workbook>
</file>

<file path=xl/calcChain.xml><?xml version="1.0" encoding="utf-8"?>
<calcChain xmlns="http://schemas.openxmlformats.org/spreadsheetml/2006/main">
  <c r="E42" i="2" l="1"/>
  <c r="D42" i="2"/>
  <c r="C42" i="2"/>
  <c r="B42" i="2"/>
  <c r="E29" i="2"/>
  <c r="D29" i="2"/>
  <c r="C29" i="2"/>
  <c r="B29" i="2"/>
  <c r="C16" i="2"/>
  <c r="I53" i="3"/>
  <c r="I52" i="3"/>
  <c r="I44" i="3" s="1"/>
  <c r="I43" i="3" s="1"/>
  <c r="I42" i="3" s="1"/>
  <c r="I50" i="3"/>
  <c r="I48" i="3"/>
  <c r="I46" i="3"/>
  <c r="I45" i="3"/>
  <c r="H53" i="3"/>
  <c r="H52" i="3" s="1"/>
  <c r="H50" i="3"/>
  <c r="H48" i="3"/>
  <c r="H46" i="3"/>
  <c r="H45" i="3" s="1"/>
  <c r="I60" i="3"/>
  <c r="I59" i="3" s="1"/>
  <c r="I58" i="3" s="1"/>
  <c r="I56" i="3" s="1"/>
  <c r="H60" i="3"/>
  <c r="H59" i="3" s="1"/>
  <c r="H58" i="3" s="1"/>
  <c r="H56" i="3" s="1"/>
  <c r="I79" i="3"/>
  <c r="H79" i="3"/>
  <c r="F79" i="3"/>
  <c r="C79" i="3"/>
  <c r="I85" i="3"/>
  <c r="H85" i="3"/>
  <c r="G85" i="3"/>
  <c r="C85" i="3"/>
  <c r="I92" i="3"/>
  <c r="H92" i="3"/>
  <c r="I143" i="3"/>
  <c r="I142" i="3" s="1"/>
  <c r="I141" i="3" s="1"/>
  <c r="H143" i="3"/>
  <c r="H142" i="3" s="1"/>
  <c r="H141" i="3" s="1"/>
  <c r="I131" i="3"/>
  <c r="I130" i="3" s="1"/>
  <c r="I129" i="3" s="1"/>
  <c r="H131" i="3"/>
  <c r="H130" i="3" s="1"/>
  <c r="H129" i="3" s="1"/>
  <c r="I124" i="3"/>
  <c r="I123" i="3" s="1"/>
  <c r="I121" i="3"/>
  <c r="I119" i="3"/>
  <c r="I117" i="3"/>
  <c r="I116" i="3"/>
  <c r="H124" i="3"/>
  <c r="H123" i="3" s="1"/>
  <c r="H121" i="3"/>
  <c r="H119" i="3"/>
  <c r="H117" i="3"/>
  <c r="H116" i="3"/>
  <c r="I105" i="3"/>
  <c r="I104" i="3"/>
  <c r="I102" i="3"/>
  <c r="I100" i="3"/>
  <c r="I96" i="3"/>
  <c r="I95" i="3"/>
  <c r="I94" i="3" s="1"/>
  <c r="H105" i="3"/>
  <c r="H104" i="3"/>
  <c r="H102" i="3"/>
  <c r="H100" i="3"/>
  <c r="H96" i="3"/>
  <c r="H95" i="3"/>
  <c r="H94" i="3" s="1"/>
  <c r="I90" i="3"/>
  <c r="I87" i="3" s="1"/>
  <c r="I86" i="3" s="1"/>
  <c r="I88" i="3"/>
  <c r="H90" i="3"/>
  <c r="H87" i="3" s="1"/>
  <c r="H86" i="3" s="1"/>
  <c r="H88" i="3"/>
  <c r="I82" i="3"/>
  <c r="I81" i="3" s="1"/>
  <c r="I80" i="3" s="1"/>
  <c r="H82" i="3"/>
  <c r="H81" i="3" s="1"/>
  <c r="H80" i="3" s="1"/>
  <c r="I69" i="3"/>
  <c r="I67" i="3"/>
  <c r="I66" i="3" s="1"/>
  <c r="I65" i="3" s="1"/>
  <c r="H69" i="3"/>
  <c r="H67" i="3"/>
  <c r="H66" i="3"/>
  <c r="H65" i="3"/>
  <c r="C77" i="3"/>
  <c r="F77" i="3"/>
  <c r="H77" i="3"/>
  <c r="I77" i="3"/>
  <c r="H44" i="3" l="1"/>
  <c r="H43" i="3" s="1"/>
  <c r="H42" i="3" s="1"/>
  <c r="I115" i="3"/>
  <c r="H115" i="3"/>
  <c r="I75" i="3"/>
  <c r="H75" i="3"/>
  <c r="I40" i="3"/>
  <c r="I38" i="3"/>
  <c r="I37" i="3" s="1"/>
  <c r="I36" i="3" s="1"/>
  <c r="I35" i="3" s="1"/>
  <c r="I33" i="3"/>
  <c r="I32" i="3"/>
  <c r="I29" i="3"/>
  <c r="I20" i="3"/>
  <c r="I15" i="3"/>
  <c r="I12" i="3"/>
  <c r="H40" i="3"/>
  <c r="H38" i="3"/>
  <c r="H37" i="3" s="1"/>
  <c r="H36" i="3" s="1"/>
  <c r="H35" i="3" s="1"/>
  <c r="H33" i="3"/>
  <c r="H32" i="3"/>
  <c r="H29" i="3"/>
  <c r="H20" i="3"/>
  <c r="H15" i="3"/>
  <c r="H12" i="3"/>
  <c r="H11" i="3" l="1"/>
  <c r="H10" i="3" s="1"/>
  <c r="H9" i="3" s="1"/>
  <c r="H8" i="3" s="1"/>
  <c r="H7" i="3" s="1"/>
  <c r="I11" i="3"/>
  <c r="I10" i="3" s="1"/>
  <c r="I9" i="3" s="1"/>
  <c r="I8" i="3" s="1"/>
  <c r="I7" i="3" s="1"/>
  <c r="H74" i="3"/>
  <c r="H73" i="3" s="1"/>
  <c r="H72" i="3" s="1"/>
  <c r="I74" i="3"/>
  <c r="I73" i="3" s="1"/>
  <c r="I72" i="3" s="1"/>
  <c r="D16" i="2"/>
  <c r="C131" i="3"/>
  <c r="C130" i="3" s="1"/>
  <c r="C129" i="3" s="1"/>
  <c r="C127" i="3" s="1"/>
  <c r="G131" i="3"/>
  <c r="G130" i="3" s="1"/>
  <c r="G129" i="3" s="1"/>
  <c r="G127" i="3" s="1"/>
  <c r="C90" i="3"/>
  <c r="C88" i="3"/>
  <c r="C144" i="3"/>
  <c r="G143" i="3"/>
  <c r="G142" i="3" s="1"/>
  <c r="C142" i="3" s="1"/>
  <c r="C121" i="3"/>
  <c r="C119" i="3"/>
  <c r="C117" i="3"/>
  <c r="G117" i="3"/>
  <c r="G119" i="3"/>
  <c r="G121" i="3"/>
  <c r="C126" i="3"/>
  <c r="C124" i="3" s="1"/>
  <c r="C123" i="3" s="1"/>
  <c r="G124" i="3"/>
  <c r="G123" i="3" s="1"/>
  <c r="C112" i="3"/>
  <c r="G107" i="3"/>
  <c r="G109" i="3"/>
  <c r="G110" i="3"/>
  <c r="G111" i="3"/>
  <c r="F107" i="3"/>
  <c r="F109" i="3"/>
  <c r="F110" i="3"/>
  <c r="F111" i="3"/>
  <c r="C105" i="3"/>
  <c r="C104" i="3"/>
  <c r="C102" i="3"/>
  <c r="C100" i="3"/>
  <c r="C96" i="3"/>
  <c r="G96" i="3"/>
  <c r="G100" i="3"/>
  <c r="G102" i="3"/>
  <c r="G104" i="3"/>
  <c r="G105" i="3"/>
  <c r="G88" i="3"/>
  <c r="G90" i="3"/>
  <c r="C82" i="3"/>
  <c r="C81" i="3" s="1"/>
  <c r="C80" i="3" s="1"/>
  <c r="F82" i="3"/>
  <c r="F81" i="3" s="1"/>
  <c r="F80" i="3" s="1"/>
  <c r="C75" i="3"/>
  <c r="F75" i="3"/>
  <c r="C69" i="3"/>
  <c r="C67" i="3"/>
  <c r="E67" i="3"/>
  <c r="E69" i="3"/>
  <c r="G87" i="3" l="1"/>
  <c r="G86" i="3" s="1"/>
  <c r="C87" i="3"/>
  <c r="C86" i="3" s="1"/>
  <c r="E66" i="3"/>
  <c r="E65" i="3" s="1"/>
  <c r="G141" i="3"/>
  <c r="C143" i="3"/>
  <c r="G95" i="3"/>
  <c r="G94" i="3" s="1"/>
  <c r="G92" i="3" s="1"/>
  <c r="C95" i="3"/>
  <c r="C94" i="3" s="1"/>
  <c r="C92" i="3" s="1"/>
  <c r="C116" i="3"/>
  <c r="C115" i="3" s="1"/>
  <c r="C113" i="3" s="1"/>
  <c r="C107" i="3"/>
  <c r="G116" i="3"/>
  <c r="G115" i="3" s="1"/>
  <c r="G113" i="3" s="1"/>
  <c r="C111" i="3"/>
  <c r="C110" i="3"/>
  <c r="C109" i="3"/>
  <c r="C74" i="3"/>
  <c r="C73" i="3" s="1"/>
  <c r="C72" i="3" s="1"/>
  <c r="F74" i="3"/>
  <c r="F73" i="3" s="1"/>
  <c r="F72" i="3" s="1"/>
  <c r="C66" i="3"/>
  <c r="C65" i="3" s="1"/>
  <c r="D60" i="3"/>
  <c r="D59" i="3" s="1"/>
  <c r="D58" i="3" s="1"/>
  <c r="D56" i="3" s="1"/>
  <c r="C60" i="3"/>
  <c r="C59" i="3" s="1"/>
  <c r="C58" i="3" s="1"/>
  <c r="C56" i="3" s="1"/>
  <c r="D53" i="3"/>
  <c r="D52" i="3" s="1"/>
  <c r="D50" i="3"/>
  <c r="D48" i="3"/>
  <c r="D46" i="3"/>
  <c r="C50" i="3"/>
  <c r="C48" i="3"/>
  <c r="C46" i="3"/>
  <c r="C53" i="3"/>
  <c r="C52" i="3" s="1"/>
  <c r="D40" i="3"/>
  <c r="D38" i="3"/>
  <c r="C38" i="3"/>
  <c r="C40" i="3"/>
  <c r="D33" i="3"/>
  <c r="D32" i="3"/>
  <c r="D29" i="3"/>
  <c r="D20" i="3"/>
  <c r="D15" i="3"/>
  <c r="D12" i="3"/>
  <c r="C32" i="3"/>
  <c r="C33" i="3"/>
  <c r="C29" i="3"/>
  <c r="C15" i="3"/>
  <c r="C20" i="3"/>
  <c r="C12" i="3"/>
  <c r="B16" i="2"/>
  <c r="B17" i="2" s="1"/>
  <c r="H22" i="4"/>
  <c r="G22" i="4"/>
  <c r="F22" i="4"/>
  <c r="H10" i="4"/>
  <c r="G10" i="4"/>
  <c r="F10" i="4"/>
  <c r="H7" i="4"/>
  <c r="H13" i="4" s="1"/>
  <c r="H24" i="4" s="1"/>
  <c r="G7" i="4"/>
  <c r="G13" i="4" s="1"/>
  <c r="G24" i="4" s="1"/>
  <c r="F7" i="4"/>
  <c r="F13" i="4" s="1"/>
  <c r="F24" i="4" s="1"/>
  <c r="F16" i="2"/>
  <c r="F63" i="3" l="1"/>
  <c r="F62" i="3" s="1"/>
  <c r="G139" i="3"/>
  <c r="C139" i="3" s="1"/>
  <c r="C63" i="3" s="1"/>
  <c r="C62" i="3" s="1"/>
  <c r="C141" i="3"/>
  <c r="C45" i="3"/>
  <c r="C44" i="3" s="1"/>
  <c r="C43" i="3" s="1"/>
  <c r="C42" i="3" s="1"/>
  <c r="D45" i="3"/>
  <c r="D44" i="3" s="1"/>
  <c r="D43" i="3" s="1"/>
  <c r="D42" i="3" s="1"/>
  <c r="D37" i="3"/>
  <c r="D36" i="3" s="1"/>
  <c r="D35" i="3" s="1"/>
  <c r="D11" i="3"/>
  <c r="D10" i="3" s="1"/>
  <c r="D9" i="3" s="1"/>
  <c r="D8" i="3" s="1"/>
  <c r="D7" i="3" s="1"/>
  <c r="C11" i="3"/>
  <c r="C10" i="3" s="1"/>
  <c r="C9" i="3" s="1"/>
  <c r="C8" i="3" s="1"/>
  <c r="C37" i="3"/>
  <c r="C36" i="3" s="1"/>
  <c r="C35" i="3" s="1"/>
  <c r="C7" i="3" l="1"/>
  <c r="G63" i="3"/>
  <c r="G62" i="3" s="1"/>
</calcChain>
</file>

<file path=xl/sharedStrings.xml><?xml version="1.0" encoding="utf-8"?>
<sst xmlns="http://schemas.openxmlformats.org/spreadsheetml/2006/main" count="231" uniqueCount="124">
  <si>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</si>
  <si>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</si>
  <si>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</si>
  <si>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</si>
  <si>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</si>
  <si>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</si>
  <si>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</si>
  <si>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</si>
  <si>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</si>
  <si>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</si>
  <si>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</si>
  <si>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</si>
  <si>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</si>
  <si>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</si>
  <si>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</si>
  <si>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</si>
  <si>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</si>
  <si>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</si>
  <si>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</si>
  <si>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</si>
  <si>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</si>
  <si>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</si>
  <si>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</si>
  <si>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</si>
  <si>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</si>
  <si>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</si>
  <si>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</si>
  <si>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</si>
  <si>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</si>
  <si>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</si>
  <si>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</si>
  <si>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</si>
  <si>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</si>
  <si>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</si>
  <si>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</si>
  <si>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</si>
  <si>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plana 
za 2020.</t>
  </si>
  <si>
    <t>Projekcija plana
za 2021.</t>
  </si>
  <si>
    <t>Projekcija plana 
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</si>
  <si>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</si>
  <si>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Ukupno prihodi i primici za 2022.</t>
  </si>
  <si>
    <t>Rashodi poslovanja</t>
  </si>
  <si>
    <t>Oznaka                           rač. iz                                      računskog                                         plana</t>
  </si>
  <si>
    <t>MINIMALNI STANDARD U OSNOVNOM ŠKOLSTVU- MATERIJALNI I FINANCIJSKI RASHODI</t>
  </si>
  <si>
    <t xml:space="preserve">Rashodi poslovanja </t>
  </si>
  <si>
    <t>TEKUĆE INVESTICIJSKO ODRŽAVANJE- minimalni standard</t>
  </si>
  <si>
    <t>Program 1001</t>
  </si>
  <si>
    <t>Aktivnost A100001</t>
  </si>
  <si>
    <t>Tekući projekt T100003</t>
  </si>
  <si>
    <t>Tekući projekt T100006</t>
  </si>
  <si>
    <t>PROGRAMI OSNOVNIH ŠKOLA IZVAN ŽUPANIJSKOG PRORAČUNA</t>
  </si>
  <si>
    <t>RASHODI POSLOVANJA</t>
  </si>
  <si>
    <t>Aktivnost A100002</t>
  </si>
  <si>
    <t>ŠKOLSKA KUHINJA</t>
  </si>
  <si>
    <t>PRODUŽENI BORAVAK</t>
  </si>
  <si>
    <t>Tekući projekt  T100019</t>
  </si>
  <si>
    <t>PRIJEVOZ UČENIKA S TEŠKOĆAMA</t>
  </si>
  <si>
    <t>Tekući projekt T100020</t>
  </si>
  <si>
    <t>NABAVA UDŽBENIKA ZA UČENIKE</t>
  </si>
  <si>
    <t>OSNOVNA ŠKOLA BRAĆE RADIĆA</t>
  </si>
  <si>
    <t>Službena putovanja</t>
  </si>
  <si>
    <t>Stručno usavršavanje zaposlenika</t>
  </si>
  <si>
    <t>Uredski materijal i ostali materijalni rashodi</t>
  </si>
  <si>
    <t>Energija</t>
  </si>
  <si>
    <t>Sitni inventar</t>
  </si>
  <si>
    <t>Službena,radna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</si>
  <si>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</si>
  <si>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</si>
  <si>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</si>
  <si>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</si>
  <si>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</si>
  <si>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</si>
  <si>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Ostali nespomenuti rashodi poslovanja</t>
  </si>
  <si>
    <t>Intelektualne i ostale usluge</t>
  </si>
  <si>
    <t>Članarine i norme</t>
  </si>
  <si>
    <t>Bankarske usluge i usluge platnog prometa</t>
  </si>
  <si>
    <t>Materijal i dijelovi za tekuće i investicijsko održavanje</t>
  </si>
  <si>
    <t>Usluge tekućeg i investicijskog održavanja</t>
  </si>
  <si>
    <t>Rashodi za nabavu nefinancijske imovine</t>
  </si>
  <si>
    <t>Ostale usluge</t>
  </si>
  <si>
    <t xml:space="preserve"> </t>
  </si>
  <si>
    <t>Rashodi za zaposlene</t>
  </si>
  <si>
    <t>Tekući projekt T100031</t>
  </si>
  <si>
    <t>Plaće</t>
  </si>
  <si>
    <t xml:space="preserve">Plaće za redovan rad </t>
  </si>
  <si>
    <t>Ostali rashodi za zaposlene</t>
  </si>
  <si>
    <t>Doprinosi za plaće</t>
  </si>
  <si>
    <t>Doprinosi za obvezno zdravstveno</t>
  </si>
  <si>
    <t>Naknada troškova zaposlenima</t>
  </si>
  <si>
    <t>Naknada za prijevoz na posao i s posla</t>
  </si>
  <si>
    <t>Plaća za posebne uvjete rada</t>
  </si>
  <si>
    <t>Plaća za prekpvremeni rad</t>
  </si>
  <si>
    <t>Materijal i sirovine</t>
  </si>
  <si>
    <t>E-TEHNIČAR</t>
  </si>
  <si>
    <t>Tekući projekt T100041</t>
  </si>
  <si>
    <t>Naknada građanima i kučanstvima</t>
  </si>
  <si>
    <t>Knjige</t>
  </si>
  <si>
    <t>Rashodi za nabavu proizvedene dugotrajne imovine</t>
  </si>
  <si>
    <t>Rashodi poslovanja-Višak prihoda</t>
  </si>
  <si>
    <t>Reprezentacija</t>
  </si>
  <si>
    <t>Izvor 4.1.DECENTRALIZIRANA SREDSTVA -OŠ</t>
  </si>
  <si>
    <t>Izvor1.1.Opći prihodi i primici</t>
  </si>
  <si>
    <t>PRSTEN POTPORE III ,IV</t>
  </si>
  <si>
    <t>Tekući projekt  T100010</t>
  </si>
  <si>
    <t>Ostale izvanškolske aktivnosti</t>
  </si>
  <si>
    <t>Izvor 3.3.Vlastiti prihodi</t>
  </si>
  <si>
    <t>Izvor 4.L. Prihodi za posebne namjene</t>
  </si>
  <si>
    <t>Izvor 4.F Prihodi za posebne namjene višak prihoda</t>
  </si>
  <si>
    <t>Administrativno ,tehničko i stručno osoblje</t>
  </si>
  <si>
    <t>Izvor 5.K. Pomoći</t>
  </si>
  <si>
    <t>Izvor 4.L Prihodi za posebne namjene</t>
  </si>
  <si>
    <t>Izvori 5.K. Pomoći</t>
  </si>
  <si>
    <t>Financijski plan za 2022.godinu</t>
  </si>
  <si>
    <t>Projekcija za 2023.godinu</t>
  </si>
  <si>
    <t>Projekcija za 2024.godinu</t>
  </si>
  <si>
    <t>FINANCIJSKI PLAN ZA 2022.</t>
  </si>
  <si>
    <t>PROJEKCIJA ZA 2023.</t>
  </si>
  <si>
    <t>PROJEKCIJA ZA 2024.</t>
  </si>
  <si>
    <t>Ukupno prihodi i primici za 2023</t>
  </si>
  <si>
    <t>Ukupno prihodi i primici za 2024</t>
  </si>
  <si>
    <t>Ravnateljica</t>
  </si>
  <si>
    <t>Tatjana Bakarić</t>
  </si>
  <si>
    <t>Kloštar Ivanić, 21.12.2021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</si>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</sst>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1C1FF"/>
      </patternFill>
    </fill>
    <fill>
      <patternFill patternType="solid">
        <fgColor theme="0"/>
        <bgColor rgb="FFE1E1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E1E1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1C1FF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1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/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left"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8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3" fontId="18" fillId="0" borderId="34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1" fontId="18" fillId="0" borderId="35" xfId="0" applyNumberFormat="1" applyFont="1" applyBorder="1" applyAlignment="1">
      <alignment horizontal="left" wrapText="1"/>
    </xf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0" fontId="22" fillId="0" borderId="1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42" fillId="0" borderId="0" xfId="37" applyFont="1" applyFill="1" applyAlignment="1">
      <alignment horizontal="left" vertical="center" wrapText="1" readingOrder="1"/>
    </xf>
    <xf numFmtId="0" fontId="23" fillId="0" borderId="1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/>
    <xf numFmtId="0" fontId="35" fillId="0" borderId="10" xfId="0" applyNumberFormat="1" applyFont="1" applyFill="1" applyBorder="1" applyAlignment="1" applyProtection="1">
      <alignment wrapText="1"/>
    </xf>
    <xf numFmtId="0" fontId="23" fillId="0" borderId="10" xfId="0" applyNumberFormat="1" applyFont="1" applyFill="1" applyBorder="1" applyAlignment="1" applyProtection="1"/>
    <xf numFmtId="0" fontId="23" fillId="0" borderId="1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2" fillId="22" borderId="10" xfId="37" applyFont="1" applyFill="1" applyBorder="1" applyAlignment="1">
      <alignment horizontal="left" vertical="center" wrapText="1" readingOrder="1"/>
    </xf>
    <xf numFmtId="0" fontId="42" fillId="23" borderId="10" xfId="37" applyFont="1" applyFill="1" applyBorder="1" applyAlignment="1">
      <alignment horizontal="left" vertical="center" wrapText="1" readingOrder="1"/>
    </xf>
    <xf numFmtId="0" fontId="22" fillId="24" borderId="10" xfId="0" applyNumberFormat="1" applyFont="1" applyFill="1" applyBorder="1" applyAlignment="1" applyProtection="1"/>
    <xf numFmtId="0" fontId="42" fillId="22" borderId="10" xfId="37" applyFont="1" applyFill="1" applyBorder="1" applyAlignment="1">
      <alignment horizontal="center" vertical="center" wrapText="1"/>
    </xf>
    <xf numFmtId="0" fontId="42" fillId="23" borderId="0" xfId="37" applyFont="1" applyFill="1" applyBorder="1" applyAlignment="1">
      <alignment horizontal="left" vertical="center" wrapText="1" readingOrder="1"/>
    </xf>
    <xf numFmtId="0" fontId="42" fillId="23" borderId="10" xfId="37" applyFont="1" applyFill="1" applyBorder="1" applyAlignment="1">
      <alignment horizontal="center" vertical="center" wrapText="1" readingOrder="1"/>
    </xf>
    <xf numFmtId="0" fontId="43" fillId="23" borderId="10" xfId="37" applyFont="1" applyFill="1" applyBorder="1" applyAlignment="1">
      <alignment horizontal="center" vertical="center" wrapText="1" readingOrder="1"/>
    </xf>
    <xf numFmtId="0" fontId="43" fillId="23" borderId="10" xfId="37" applyFont="1" applyFill="1" applyBorder="1" applyAlignment="1">
      <alignment horizontal="left" vertical="center" wrapText="1" readingOrder="1"/>
    </xf>
    <xf numFmtId="3" fontId="21" fillId="0" borderId="10" xfId="0" applyNumberFormat="1" applyFont="1" applyFill="1" applyBorder="1" applyAlignment="1" applyProtection="1"/>
    <xf numFmtId="3" fontId="20" fillId="0" borderId="1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4" fontId="21" fillId="0" borderId="10" xfId="0" applyNumberFormat="1" applyFont="1" applyFill="1" applyBorder="1" applyAlignment="1" applyProtection="1">
      <alignment horizontal="right"/>
    </xf>
    <xf numFmtId="3" fontId="21" fillId="0" borderId="10" xfId="0" applyNumberFormat="1" applyFont="1" applyFill="1" applyBorder="1" applyAlignment="1" applyProtection="1">
      <alignment horizontal="right"/>
    </xf>
    <xf numFmtId="3" fontId="20" fillId="0" borderId="10" xfId="0" applyNumberFormat="1" applyFont="1" applyFill="1" applyBorder="1" applyAlignment="1" applyProtection="1">
      <alignment horizontal="right"/>
    </xf>
    <xf numFmtId="4" fontId="20" fillId="0" borderId="10" xfId="0" applyNumberFormat="1" applyFont="1" applyFill="1" applyBorder="1" applyAlignment="1" applyProtection="1">
      <alignment horizontal="right"/>
    </xf>
    <xf numFmtId="4" fontId="42" fillId="23" borderId="10" xfId="37" applyNumberFormat="1" applyFont="1" applyFill="1" applyBorder="1" applyAlignment="1">
      <alignment horizontal="right" vertical="center" wrapText="1" readingOrder="1"/>
    </xf>
    <xf numFmtId="4" fontId="43" fillId="23" borderId="10" xfId="37" applyNumberFormat="1" applyFont="1" applyFill="1" applyBorder="1" applyAlignment="1">
      <alignment horizontal="right" vertical="center" wrapText="1" readingOrder="1"/>
    </xf>
    <xf numFmtId="3" fontId="42" fillId="23" borderId="10" xfId="37" applyNumberFormat="1" applyFont="1" applyFill="1" applyBorder="1" applyAlignment="1">
      <alignment horizontal="right" vertical="center" wrapText="1" readingOrder="1"/>
    </xf>
    <xf numFmtId="3" fontId="43" fillId="23" borderId="10" xfId="37" applyNumberFormat="1" applyFont="1" applyFill="1" applyBorder="1" applyAlignment="1">
      <alignment horizontal="right" vertical="center" wrapText="1" readingOrder="1"/>
    </xf>
    <xf numFmtId="0" fontId="21" fillId="0" borderId="1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wrapText="1"/>
    </xf>
    <xf numFmtId="3" fontId="20" fillId="24" borderId="10" xfId="0" applyNumberFormat="1" applyFont="1" applyFill="1" applyBorder="1" applyAlignment="1" applyProtection="1"/>
    <xf numFmtId="3" fontId="21" fillId="24" borderId="1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 wrapText="1"/>
    </xf>
    <xf numFmtId="3" fontId="18" fillId="0" borderId="18" xfId="0" applyNumberFormat="1" applyFont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3" fontId="42" fillId="25" borderId="10" xfId="37" applyNumberFormat="1" applyFont="1" applyFill="1" applyBorder="1" applyAlignment="1">
      <alignment horizontal="right" vertical="center" wrapText="1" readingOrder="1"/>
    </xf>
    <xf numFmtId="0" fontId="42" fillId="25" borderId="10" xfId="37" applyFont="1" applyFill="1" applyBorder="1" applyAlignment="1">
      <alignment horizontal="left" vertical="center" wrapText="1" readingOrder="1"/>
    </xf>
    <xf numFmtId="3" fontId="21" fillId="26" borderId="10" xfId="0" applyNumberFormat="1" applyFont="1" applyFill="1" applyBorder="1" applyAlignment="1" applyProtection="1"/>
    <xf numFmtId="0" fontId="44" fillId="27" borderId="10" xfId="37" applyFont="1" applyFill="1" applyBorder="1" applyAlignment="1">
      <alignment horizontal="left" vertical="center" wrapText="1" readingOrder="1"/>
    </xf>
    <xf numFmtId="3" fontId="42" fillId="27" borderId="10" xfId="37" applyNumberFormat="1" applyFont="1" applyFill="1" applyBorder="1" applyAlignment="1">
      <alignment horizontal="right" vertical="center" wrapText="1" readingOrder="1"/>
    </xf>
    <xf numFmtId="0" fontId="42" fillId="27" borderId="10" xfId="37" applyFont="1" applyFill="1" applyBorder="1" applyAlignment="1">
      <alignment horizontal="right" vertical="center" wrapText="1" readingOrder="1"/>
    </xf>
    <xf numFmtId="3" fontId="42" fillId="27" borderId="10" xfId="37" applyNumberFormat="1" applyFont="1" applyFill="1" applyBorder="1" applyAlignment="1">
      <alignment horizontal="center" vertical="center" wrapText="1" readingOrder="1"/>
    </xf>
    <xf numFmtId="0" fontId="42" fillId="27" borderId="10" xfId="37" applyFont="1" applyFill="1" applyBorder="1" applyAlignment="1">
      <alignment horizontal="left" vertical="center" wrapText="1" readingOrder="1"/>
    </xf>
    <xf numFmtId="0" fontId="42" fillId="25" borderId="10" xfId="37" applyFont="1" applyFill="1" applyBorder="1" applyAlignment="1">
      <alignment horizontal="right" vertical="center" wrapText="1" readingOrder="1"/>
    </xf>
    <xf numFmtId="3" fontId="42" fillId="25" borderId="10" xfId="37" applyNumberFormat="1" applyFont="1" applyFill="1" applyBorder="1" applyAlignment="1">
      <alignment horizontal="center" vertical="center" wrapText="1" readingOrder="1"/>
    </xf>
    <xf numFmtId="4" fontId="42" fillId="25" borderId="10" xfId="37" applyNumberFormat="1" applyFont="1" applyFill="1" applyBorder="1" applyAlignment="1">
      <alignment horizontal="right" vertical="center" wrapText="1" readingOrder="1"/>
    </xf>
    <xf numFmtId="4" fontId="21" fillId="26" borderId="10" xfId="0" applyNumberFormat="1" applyFont="1" applyFill="1" applyBorder="1" applyAlignment="1" applyProtection="1">
      <alignment horizontal="right"/>
    </xf>
    <xf numFmtId="0" fontId="45" fillId="25" borderId="10" xfId="37" applyFont="1" applyFill="1" applyBorder="1" applyAlignment="1">
      <alignment horizontal="left" vertical="center" wrapText="1" readingOrder="1"/>
    </xf>
    <xf numFmtId="3" fontId="21" fillId="26" borderId="10" xfId="0" applyNumberFormat="1" applyFont="1" applyFill="1" applyBorder="1" applyAlignment="1" applyProtection="1">
      <alignment horizontal="right"/>
    </xf>
    <xf numFmtId="3" fontId="42" fillId="25" borderId="10" xfId="37" applyNumberFormat="1" applyFont="1" applyFill="1" applyBorder="1" applyAlignment="1">
      <alignment horizontal="right" wrapText="1" readingOrder="1"/>
    </xf>
    <xf numFmtId="0" fontId="20" fillId="26" borderId="10" xfId="0" applyNumberFormat="1" applyFont="1" applyFill="1" applyBorder="1" applyAlignment="1" applyProtection="1">
      <alignment wrapText="1"/>
    </xf>
    <xf numFmtId="3" fontId="43" fillId="25" borderId="10" xfId="37" applyNumberFormat="1" applyFont="1" applyFill="1" applyBorder="1" applyAlignment="1">
      <alignment horizontal="right" vertical="center" wrapText="1" readingOrder="1"/>
    </xf>
    <xf numFmtId="0" fontId="42" fillId="25" borderId="10" xfId="37" applyFont="1" applyFill="1" applyBorder="1" applyAlignment="1">
      <alignment horizontal="center" vertical="center" wrapText="1" readingOrder="1"/>
    </xf>
    <xf numFmtId="0" fontId="43" fillId="25" borderId="10" xfId="37" applyFont="1" applyFill="1" applyBorder="1" applyAlignment="1">
      <alignment horizontal="left" vertical="center" wrapText="1" readingOrder="1"/>
    </xf>
    <xf numFmtId="3" fontId="18" fillId="0" borderId="21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0" fontId="20" fillId="24" borderId="10" xfId="0" applyNumberFormat="1" applyFont="1" applyFill="1" applyBorder="1" applyAlignment="1" applyProtection="1">
      <alignment horizontal="center"/>
    </xf>
    <xf numFmtId="0" fontId="22" fillId="24" borderId="1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1" fontId="19" fillId="0" borderId="41" xfId="0" applyNumberFormat="1" applyFont="1" applyBorder="1" applyAlignment="1">
      <alignment wrapText="1"/>
    </xf>
    <xf numFmtId="3" fontId="18" fillId="0" borderId="45" xfId="0" applyNumberFormat="1" applyFont="1" applyBorder="1"/>
    <xf numFmtId="3" fontId="18" fillId="0" borderId="46" xfId="0" applyNumberFormat="1" applyFont="1" applyBorder="1"/>
    <xf numFmtId="3" fontId="18" fillId="0" borderId="47" xfId="0" applyNumberFormat="1" applyFont="1" applyBorder="1"/>
    <xf numFmtId="3" fontId="18" fillId="0" borderId="48" xfId="0" applyNumberFormat="1" applyFont="1" applyBorder="1"/>
    <xf numFmtId="1" fontId="19" fillId="0" borderId="15" xfId="0" applyNumberFormat="1" applyFont="1" applyBorder="1" applyAlignment="1">
      <alignment wrapText="1"/>
    </xf>
    <xf numFmtId="3" fontId="18" fillId="0" borderId="42" xfId="0" applyNumberFormat="1" applyFont="1" applyBorder="1"/>
    <xf numFmtId="3" fontId="18" fillId="0" borderId="43" xfId="0" applyNumberFormat="1" applyFont="1" applyBorder="1"/>
    <xf numFmtId="3" fontId="19" fillId="0" borderId="42" xfId="0" applyNumberFormat="1" applyFont="1" applyBorder="1"/>
    <xf numFmtId="3" fontId="46" fillId="0" borderId="42" xfId="0" applyNumberFormat="1" applyFont="1" applyBorder="1"/>
    <xf numFmtId="0" fontId="32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/>
    <xf numFmtId="0" fontId="47" fillId="18" borderId="0" xfId="0" applyNumberFormat="1" applyFont="1" applyFill="1" applyBorder="1" applyAlignment="1" applyProtection="1"/>
    <xf numFmtId="0" fontId="32" fillId="18" borderId="0" xfId="0" applyNumberFormat="1" applyFont="1" applyFill="1" applyBorder="1" applyAlignment="1" applyProtection="1">
      <alignment wrapText="1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0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24" fillId="0" borderId="44" xfId="0" quotePrefix="1" applyNumberFormat="1" applyFont="1" applyFill="1" applyBorder="1" applyAlignment="1" applyProtection="1">
      <alignment horizontal="left" wrapText="1"/>
    </xf>
    <xf numFmtId="0" fontId="31" fillId="0" borderId="44" xfId="0" applyNumberFormat="1" applyFont="1" applyFill="1" applyBorder="1" applyAlignment="1" applyProtection="1">
      <alignment wrapText="1"/>
    </xf>
    <xf numFmtId="0" fontId="33" fillId="0" borderId="41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/>
    </xf>
    <xf numFmtId="3" fontId="46" fillId="0" borderId="42" xfId="0" applyNumberFormat="1" applyFont="1" applyBorder="1" applyAlignment="1">
      <alignment horizontal="center"/>
    </xf>
    <xf numFmtId="3" fontId="46" fillId="0" borderId="43" xfId="0" applyNumberFormat="1" applyFont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37"/>
    <cellStyle name="Normalno" xfId="0" builtinId="0"/>
    <cellStyle name="Normalno 2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C6B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120" zoomScaleNormal="100" zoomScaleSheetLayoutView="120" workbookViewId="0">
      <selection activeCell="J10" sqref="J10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0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06"/>
      <c r="B2" s="206"/>
      <c r="C2" s="206"/>
      <c r="D2" s="206"/>
      <c r="E2" s="206"/>
      <c r="F2" s="206"/>
      <c r="G2" s="206"/>
      <c r="H2" s="206"/>
    </row>
    <row r="3" spans="1:10" ht="48" customHeight="1" x14ac:dyDescent="0.2">
      <c r="A3" s="205" t="s">
        <v>39</v>
      </c>
      <c r="B3" s="205"/>
      <c r="C3" s="205"/>
      <c r="D3" s="205"/>
      <c r="E3" s="205"/>
      <c r="F3" s="205"/>
      <c r="G3" s="205"/>
      <c r="H3" s="205"/>
    </row>
    <row r="4" spans="1:10" s="47" customFormat="1" ht="26.25" customHeight="1" x14ac:dyDescent="0.2">
      <c r="A4" s="205" t="s">
        <v>26</v>
      </c>
      <c r="B4" s="205"/>
      <c r="C4" s="205"/>
      <c r="D4" s="205"/>
      <c r="E4" s="205"/>
      <c r="F4" s="205"/>
      <c r="G4" s="207"/>
      <c r="H4" s="207"/>
    </row>
    <row r="5" spans="1:10" ht="15.75" customHeight="1" x14ac:dyDescent="0.25">
      <c r="A5" s="48"/>
      <c r="B5" s="49"/>
      <c r="C5" s="49"/>
      <c r="D5" s="49"/>
      <c r="E5" s="49"/>
    </row>
    <row r="6" spans="1:10" ht="27.75" customHeight="1" x14ac:dyDescent="0.25">
      <c r="A6" s="50"/>
      <c r="B6" s="51"/>
      <c r="C6" s="51"/>
      <c r="D6" s="52"/>
      <c r="E6" s="53"/>
      <c r="F6" s="54" t="s">
        <v>36</v>
      </c>
      <c r="G6" s="54" t="s">
        <v>37</v>
      </c>
      <c r="H6" s="55" t="s">
        <v>38</v>
      </c>
      <c r="I6" s="56"/>
    </row>
    <row r="7" spans="1:10" ht="27.75" customHeight="1" x14ac:dyDescent="0.25">
      <c r="A7" s="208" t="s">
        <v>28</v>
      </c>
      <c r="B7" s="199"/>
      <c r="C7" s="199"/>
      <c r="D7" s="199"/>
      <c r="E7" s="209"/>
      <c r="F7" s="69">
        <f>+F8+F9</f>
        <v>0</v>
      </c>
      <c r="G7" s="69">
        <f>G8+G9</f>
        <v>0</v>
      </c>
      <c r="H7" s="69">
        <f>+H8+H9</f>
        <v>0</v>
      </c>
      <c r="I7" s="67"/>
    </row>
    <row r="8" spans="1:10" ht="22.5" customHeight="1" x14ac:dyDescent="0.25">
      <c r="A8" s="196" t="s">
        <v>0</v>
      </c>
      <c r="B8" s="197"/>
      <c r="C8" s="197"/>
      <c r="D8" s="197"/>
      <c r="E8" s="202"/>
      <c r="F8" s="72"/>
      <c r="G8" s="72"/>
      <c r="H8" s="72"/>
    </row>
    <row r="9" spans="1:10" ht="22.5" customHeight="1" x14ac:dyDescent="0.25">
      <c r="A9" s="201" t="s">
        <v>30</v>
      </c>
      <c r="B9" s="202"/>
      <c r="C9" s="202"/>
      <c r="D9" s="202"/>
      <c r="E9" s="202"/>
      <c r="F9" s="72"/>
      <c r="G9" s="72"/>
      <c r="H9" s="72"/>
    </row>
    <row r="10" spans="1:10" ht="22.5" customHeight="1" x14ac:dyDescent="0.25">
      <c r="A10" s="68" t="s">
        <v>29</v>
      </c>
      <c r="B10" s="71"/>
      <c r="C10" s="71"/>
      <c r="D10" s="71"/>
      <c r="E10" s="71"/>
      <c r="F10" s="69">
        <f>+F11+F12</f>
        <v>0</v>
      </c>
      <c r="G10" s="69">
        <f>+G11+G12</f>
        <v>0</v>
      </c>
      <c r="H10" s="69">
        <f>+H11+H12</f>
        <v>0</v>
      </c>
    </row>
    <row r="11" spans="1:10" ht="22.5" customHeight="1" x14ac:dyDescent="0.25">
      <c r="A11" s="200" t="s">
        <v>1</v>
      </c>
      <c r="B11" s="197"/>
      <c r="C11" s="197"/>
      <c r="D11" s="197"/>
      <c r="E11" s="203"/>
      <c r="F11" s="72"/>
      <c r="G11" s="72"/>
      <c r="H11" s="58"/>
      <c r="I11" s="37"/>
      <c r="J11" s="37"/>
    </row>
    <row r="12" spans="1:10" ht="22.5" customHeight="1" x14ac:dyDescent="0.25">
      <c r="A12" s="204" t="s">
        <v>32</v>
      </c>
      <c r="B12" s="202"/>
      <c r="C12" s="202"/>
      <c r="D12" s="202"/>
      <c r="E12" s="202"/>
      <c r="F12" s="57"/>
      <c r="G12" s="57"/>
      <c r="H12" s="58"/>
      <c r="I12" s="37"/>
      <c r="J12" s="37"/>
    </row>
    <row r="13" spans="1:10" ht="22.5" customHeight="1" x14ac:dyDescent="0.25">
      <c r="A13" s="198" t="s">
        <v>2</v>
      </c>
      <c r="B13" s="199"/>
      <c r="C13" s="199"/>
      <c r="D13" s="199"/>
      <c r="E13" s="199"/>
      <c r="F13" s="70">
        <f>+F7-F10</f>
        <v>0</v>
      </c>
      <c r="G13" s="70">
        <f>+G7-G10</f>
        <v>0</v>
      </c>
      <c r="H13" s="70">
        <f>+H7-H10</f>
        <v>0</v>
      </c>
      <c r="J13" s="37"/>
    </row>
    <row r="14" spans="1:10" ht="25.5" customHeight="1" x14ac:dyDescent="0.2">
      <c r="A14" s="205"/>
      <c r="B14" s="194"/>
      <c r="C14" s="194"/>
      <c r="D14" s="194"/>
      <c r="E14" s="194"/>
      <c r="F14" s="195"/>
      <c r="G14" s="195"/>
      <c r="H14" s="195"/>
    </row>
    <row r="15" spans="1:10" ht="27.75" customHeight="1" x14ac:dyDescent="0.25">
      <c r="A15" s="50"/>
      <c r="B15" s="51"/>
      <c r="C15" s="51"/>
      <c r="D15" s="52"/>
      <c r="E15" s="53"/>
      <c r="F15" s="54" t="s">
        <v>36</v>
      </c>
      <c r="G15" s="54" t="s">
        <v>37</v>
      </c>
      <c r="H15" s="55" t="s">
        <v>38</v>
      </c>
      <c r="J15" s="37"/>
    </row>
    <row r="16" spans="1:10" ht="30.75" customHeight="1" x14ac:dyDescent="0.25">
      <c r="A16" s="185" t="s">
        <v>33</v>
      </c>
      <c r="B16" s="186"/>
      <c r="C16" s="186"/>
      <c r="D16" s="186"/>
      <c r="E16" s="187"/>
      <c r="F16" s="73"/>
      <c r="G16" s="73"/>
      <c r="H16" s="74"/>
      <c r="J16" s="37"/>
    </row>
    <row r="17" spans="1:11" ht="34.5" customHeight="1" x14ac:dyDescent="0.25">
      <c r="A17" s="188" t="s">
        <v>34</v>
      </c>
      <c r="B17" s="189"/>
      <c r="C17" s="189"/>
      <c r="D17" s="189"/>
      <c r="E17" s="190"/>
      <c r="F17" s="75"/>
      <c r="G17" s="75"/>
      <c r="H17" s="70"/>
      <c r="J17" s="37"/>
    </row>
    <row r="18" spans="1:11" s="42" customFormat="1" ht="25.5" customHeight="1" x14ac:dyDescent="0.25">
      <c r="A18" s="193"/>
      <c r="B18" s="194"/>
      <c r="C18" s="194"/>
      <c r="D18" s="194"/>
      <c r="E18" s="194"/>
      <c r="F18" s="195"/>
      <c r="G18" s="195"/>
      <c r="H18" s="195"/>
      <c r="J18" s="76"/>
    </row>
    <row r="19" spans="1:11" s="42" customFormat="1" ht="27.75" customHeight="1" x14ac:dyDescent="0.25">
      <c r="A19" s="50"/>
      <c r="B19" s="51"/>
      <c r="C19" s="51"/>
      <c r="D19" s="52"/>
      <c r="E19" s="53"/>
      <c r="F19" s="54" t="s">
        <v>36</v>
      </c>
      <c r="G19" s="54" t="s">
        <v>37</v>
      </c>
      <c r="H19" s="55" t="s">
        <v>38</v>
      </c>
      <c r="J19" s="76"/>
      <c r="K19" s="76"/>
    </row>
    <row r="20" spans="1:11" s="42" customFormat="1" ht="22.5" customHeight="1" x14ac:dyDescent="0.25">
      <c r="A20" s="196" t="s">
        <v>3</v>
      </c>
      <c r="B20" s="197"/>
      <c r="C20" s="197"/>
      <c r="D20" s="197"/>
      <c r="E20" s="197"/>
      <c r="F20" s="57"/>
      <c r="G20" s="57"/>
      <c r="H20" s="57"/>
      <c r="J20" s="76"/>
    </row>
    <row r="21" spans="1:11" s="42" customFormat="1" ht="33.75" customHeight="1" x14ac:dyDescent="0.25">
      <c r="A21" s="196" t="s">
        <v>4</v>
      </c>
      <c r="B21" s="197"/>
      <c r="C21" s="197"/>
      <c r="D21" s="197"/>
      <c r="E21" s="197"/>
      <c r="F21" s="57"/>
      <c r="G21" s="57"/>
      <c r="H21" s="57"/>
    </row>
    <row r="22" spans="1:11" s="42" customFormat="1" ht="22.5" customHeight="1" x14ac:dyDescent="0.25">
      <c r="A22" s="198" t="s">
        <v>5</v>
      </c>
      <c r="B22" s="199"/>
      <c r="C22" s="199"/>
      <c r="D22" s="199"/>
      <c r="E22" s="199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2" customFormat="1" ht="25.5" customHeight="1" x14ac:dyDescent="0.25">
      <c r="A23" s="193"/>
      <c r="B23" s="194"/>
      <c r="C23" s="194"/>
      <c r="D23" s="194"/>
      <c r="E23" s="194"/>
      <c r="F23" s="195"/>
      <c r="G23" s="195"/>
      <c r="H23" s="195"/>
    </row>
    <row r="24" spans="1:11" s="42" customFormat="1" ht="22.5" customHeight="1" x14ac:dyDescent="0.25">
      <c r="A24" s="200" t="s">
        <v>6</v>
      </c>
      <c r="B24" s="197"/>
      <c r="C24" s="197"/>
      <c r="D24" s="197"/>
      <c r="E24" s="197"/>
      <c r="F24" s="57">
        <f>IF((F13+F17+F22)&lt;&gt;0,"NESLAGANJE ZBROJA",(F13+F17+F22))</f>
        <v>0</v>
      </c>
      <c r="G24" s="57">
        <f>IF((G13+G17+G22)&lt;&gt;0,"NESLAGANJE ZBROJA",(G13+G17+G22))</f>
        <v>0</v>
      </c>
      <c r="H24" s="57">
        <f>IF((H13+H17+H22)&lt;&gt;0,"NESLAGANJE ZBROJA",(H13+H17+H22))</f>
        <v>0</v>
      </c>
    </row>
    <row r="25" spans="1:11" s="42" customFormat="1" ht="18" customHeight="1" x14ac:dyDescent="0.25">
      <c r="A25" s="59"/>
      <c r="B25" s="49"/>
      <c r="C25" s="49"/>
      <c r="D25" s="49"/>
      <c r="E25" s="49"/>
    </row>
    <row r="26" spans="1:11" ht="42" customHeight="1" x14ac:dyDescent="0.25">
      <c r="A26" s="191" t="s">
        <v>35</v>
      </c>
      <c r="B26" s="192"/>
      <c r="C26" s="192"/>
      <c r="D26" s="192"/>
      <c r="E26" s="192"/>
      <c r="F26" s="192"/>
      <c r="G26" s="192"/>
      <c r="H26" s="192"/>
    </row>
    <row r="27" spans="1:11" x14ac:dyDescent="0.2">
      <c r="E27" s="78"/>
    </row>
    <row r="31" spans="1:11" x14ac:dyDescent="0.2">
      <c r="F31" s="37"/>
      <c r="G31" s="37"/>
      <c r="H31" s="37"/>
    </row>
    <row r="32" spans="1:11" x14ac:dyDescent="0.2">
      <c r="F32" s="37"/>
      <c r="G32" s="37"/>
      <c r="H32" s="37"/>
    </row>
    <row r="33" spans="5:8" x14ac:dyDescent="0.2">
      <c r="E33" s="79"/>
      <c r="F33" s="39"/>
      <c r="G33" s="39"/>
      <c r="H33" s="39"/>
    </row>
    <row r="34" spans="5:8" x14ac:dyDescent="0.2">
      <c r="E34" s="79"/>
      <c r="F34" s="37"/>
      <c r="G34" s="37"/>
      <c r="H34" s="37"/>
    </row>
    <row r="35" spans="5:8" x14ac:dyDescent="0.2">
      <c r="E35" s="79"/>
      <c r="F35" s="37"/>
      <c r="G35" s="37"/>
      <c r="H35" s="37"/>
    </row>
    <row r="36" spans="5:8" x14ac:dyDescent="0.2">
      <c r="E36" s="79"/>
      <c r="F36" s="37"/>
      <c r="G36" s="37"/>
      <c r="H36" s="37"/>
    </row>
    <row r="37" spans="5:8" x14ac:dyDescent="0.2">
      <c r="E37" s="79"/>
      <c r="F37" s="37"/>
      <c r="G37" s="37"/>
      <c r="H37" s="37"/>
    </row>
    <row r="38" spans="5:8" x14ac:dyDescent="0.2">
      <c r="E38" s="79"/>
    </row>
    <row r="43" spans="5:8" x14ac:dyDescent="0.2">
      <c r="F43" s="37"/>
    </row>
    <row r="44" spans="5:8" x14ac:dyDescent="0.2">
      <c r="F44" s="37"/>
    </row>
    <row r="45" spans="5:8" x14ac:dyDescent="0.2">
      <c r="F45" s="37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view="pageLayout" zoomScaleNormal="100" zoomScaleSheetLayoutView="120" workbookViewId="0">
      <selection activeCell="B17" sqref="B17:H17"/>
    </sheetView>
  </sheetViews>
  <sheetFormatPr defaultColWidth="11.42578125" defaultRowHeight="12.75" x14ac:dyDescent="0.2"/>
  <cols>
    <col min="1" max="1" width="16" style="12" customWidth="1"/>
    <col min="2" max="3" width="17.5703125" style="12" customWidth="1"/>
    <col min="4" max="4" width="17.5703125" style="43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05" t="s">
        <v>7</v>
      </c>
      <c r="B1" s="205"/>
      <c r="C1" s="205"/>
      <c r="D1" s="205"/>
      <c r="E1" s="205"/>
      <c r="F1" s="205"/>
      <c r="G1" s="205"/>
      <c r="H1" s="205"/>
    </row>
    <row r="2" spans="1:8" s="1" customFormat="1" ht="13.5" thickBot="1" x14ac:dyDescent="0.25">
      <c r="A2" s="8"/>
      <c r="H2" s="9" t="s">
        <v>8</v>
      </c>
    </row>
    <row r="3" spans="1:8" s="1" customFormat="1" ht="26.25" customHeight="1" thickBot="1" x14ac:dyDescent="0.25">
      <c r="A3" s="63" t="s">
        <v>9</v>
      </c>
      <c r="B3" s="212" t="s">
        <v>115</v>
      </c>
      <c r="C3" s="213"/>
      <c r="D3" s="213"/>
      <c r="E3" s="213"/>
      <c r="F3" s="213"/>
      <c r="G3" s="213"/>
      <c r="H3" s="214"/>
    </row>
    <row r="4" spans="1:8" s="1" customFormat="1" ht="90" thickBot="1" x14ac:dyDescent="0.25">
      <c r="A4" s="64" t="s">
        <v>42</v>
      </c>
      <c r="B4" s="80" t="s">
        <v>10</v>
      </c>
      <c r="C4" s="81" t="s">
        <v>11</v>
      </c>
      <c r="D4" s="81" t="s">
        <v>12</v>
      </c>
      <c r="E4" s="81" t="s">
        <v>13</v>
      </c>
      <c r="F4" s="81" t="s">
        <v>14</v>
      </c>
      <c r="G4" s="81" t="s">
        <v>31</v>
      </c>
      <c r="H4" s="82" t="s">
        <v>15</v>
      </c>
    </row>
    <row r="5" spans="1:8" s="1" customFormat="1" ht="12.75" customHeight="1" thickBot="1" x14ac:dyDescent="0.25">
      <c r="A5" s="83"/>
      <c r="B5" s="84"/>
      <c r="C5" s="85"/>
      <c r="D5" s="86"/>
      <c r="E5" s="87"/>
      <c r="F5" s="87"/>
      <c r="G5" s="88"/>
      <c r="H5" s="89"/>
    </row>
    <row r="6" spans="1:8" s="1" customFormat="1" x14ac:dyDescent="0.2">
      <c r="A6" s="83">
        <v>636</v>
      </c>
      <c r="B6" s="166"/>
      <c r="C6" s="85"/>
      <c r="D6" s="86"/>
      <c r="E6" s="92">
        <v>8351731</v>
      </c>
      <c r="F6" s="92"/>
      <c r="G6" s="93"/>
      <c r="H6" s="94"/>
    </row>
    <row r="7" spans="1:8" s="1" customFormat="1" x14ac:dyDescent="0.2">
      <c r="A7" s="90">
        <v>652</v>
      </c>
      <c r="B7" s="91"/>
      <c r="C7" s="92"/>
      <c r="D7" s="92">
        <v>204000</v>
      </c>
      <c r="E7" s="92"/>
      <c r="F7" s="92"/>
      <c r="G7" s="93"/>
      <c r="H7" s="94"/>
    </row>
    <row r="8" spans="1:8" s="1" customFormat="1" x14ac:dyDescent="0.2">
      <c r="A8" s="90">
        <v>661</v>
      </c>
      <c r="B8" s="91"/>
      <c r="C8" s="92">
        <v>4000</v>
      </c>
      <c r="D8" s="92"/>
      <c r="E8" s="92"/>
      <c r="F8" s="92"/>
      <c r="G8" s="93"/>
      <c r="H8" s="94"/>
    </row>
    <row r="9" spans="1:8" s="1" customFormat="1" x14ac:dyDescent="0.2">
      <c r="A9" s="90">
        <v>671</v>
      </c>
      <c r="B9" s="91">
        <v>592950.99</v>
      </c>
      <c r="C9" s="92"/>
      <c r="D9" s="92"/>
      <c r="E9" s="92"/>
      <c r="F9" s="92"/>
      <c r="G9" s="93"/>
      <c r="H9" s="94"/>
    </row>
    <row r="10" spans="1:8" s="1" customFormat="1" x14ac:dyDescent="0.2">
      <c r="A10" s="90">
        <v>922</v>
      </c>
      <c r="B10" s="91"/>
      <c r="C10" s="92"/>
      <c r="D10" s="92"/>
      <c r="E10" s="92"/>
      <c r="F10" s="92"/>
      <c r="G10" s="93"/>
      <c r="H10" s="94"/>
    </row>
    <row r="11" spans="1:8" s="1" customFormat="1" x14ac:dyDescent="0.2">
      <c r="A11" s="90"/>
      <c r="B11" s="91"/>
      <c r="C11" s="92"/>
      <c r="D11" s="92"/>
      <c r="E11" s="92"/>
      <c r="F11" s="92"/>
      <c r="G11" s="93"/>
      <c r="H11" s="94"/>
    </row>
    <row r="12" spans="1:8" s="1" customFormat="1" x14ac:dyDescent="0.2">
      <c r="A12" s="90"/>
      <c r="B12" s="91"/>
      <c r="C12" s="92"/>
      <c r="D12" s="92"/>
      <c r="E12" s="92"/>
      <c r="F12" s="92"/>
      <c r="G12" s="93"/>
      <c r="H12" s="94"/>
    </row>
    <row r="13" spans="1:8" s="1" customFormat="1" x14ac:dyDescent="0.2">
      <c r="A13" s="102"/>
      <c r="B13" s="103"/>
      <c r="C13" s="104"/>
      <c r="D13" s="104"/>
      <c r="E13" s="104"/>
      <c r="F13" s="104"/>
      <c r="G13" s="105"/>
      <c r="H13" s="106"/>
    </row>
    <row r="14" spans="1:8" s="1" customFormat="1" x14ac:dyDescent="0.2">
      <c r="A14" s="102"/>
      <c r="B14" s="103"/>
      <c r="C14" s="104"/>
      <c r="D14" s="104"/>
      <c r="E14" s="104"/>
      <c r="F14" s="104"/>
      <c r="G14" s="105"/>
      <c r="H14" s="106"/>
    </row>
    <row r="15" spans="1:8" s="1" customFormat="1" ht="13.5" thickBot="1" x14ac:dyDescent="0.25">
      <c r="A15" s="95"/>
      <c r="B15" s="96"/>
      <c r="C15" s="97"/>
      <c r="D15" s="97"/>
      <c r="E15" s="97"/>
      <c r="F15" s="97"/>
      <c r="G15" s="98"/>
      <c r="H15" s="99"/>
    </row>
    <row r="16" spans="1:8" s="1" customFormat="1" ht="30" customHeight="1" thickBot="1" x14ac:dyDescent="0.25">
      <c r="A16" s="10" t="s">
        <v>16</v>
      </c>
      <c r="B16" s="96">
        <f>SUM(B6:B15)</f>
        <v>592950.99</v>
      </c>
      <c r="C16" s="92">
        <f>SUM(C8:C15)</f>
        <v>4000</v>
      </c>
      <c r="D16" s="143">
        <f>SUM(D7:D15)</f>
        <v>204000</v>
      </c>
      <c r="E16" s="100">
        <v>8351731</v>
      </c>
      <c r="F16" s="100">
        <f>+F6</f>
        <v>0</v>
      </c>
      <c r="G16" s="100">
        <v>0</v>
      </c>
      <c r="H16" s="101">
        <v>0</v>
      </c>
    </row>
    <row r="17" spans="1:8" s="1" customFormat="1" ht="28.5" customHeight="1" thickBot="1" x14ac:dyDescent="0.3">
      <c r="A17" s="10" t="s">
        <v>40</v>
      </c>
      <c r="B17" s="215">
        <f>B16+C16+D16+E16+F16+G16+H16</f>
        <v>9152681.9900000002</v>
      </c>
      <c r="C17" s="216"/>
      <c r="D17" s="216"/>
      <c r="E17" s="216"/>
      <c r="F17" s="216"/>
      <c r="G17" s="216"/>
      <c r="H17" s="217"/>
    </row>
    <row r="18" spans="1:8" ht="13.5" thickBot="1" x14ac:dyDescent="0.25">
      <c r="A18" s="6"/>
      <c r="B18" s="142"/>
      <c r="C18" s="6"/>
      <c r="D18" s="7"/>
      <c r="E18" s="11"/>
      <c r="H18" s="9"/>
    </row>
    <row r="19" spans="1:8" ht="26.25" customHeight="1" thickBot="1" x14ac:dyDescent="0.25">
      <c r="A19" s="65" t="s">
        <v>9</v>
      </c>
      <c r="B19" s="212" t="s">
        <v>116</v>
      </c>
      <c r="C19" s="213"/>
      <c r="D19" s="213"/>
      <c r="E19" s="213"/>
      <c r="F19" s="213"/>
      <c r="G19" s="213"/>
      <c r="H19" s="214"/>
    </row>
    <row r="20" spans="1:8" ht="90" thickBot="1" x14ac:dyDescent="0.25">
      <c r="A20" s="66" t="s">
        <v>42</v>
      </c>
      <c r="B20" s="80" t="s">
        <v>10</v>
      </c>
      <c r="C20" s="81" t="s">
        <v>11</v>
      </c>
      <c r="D20" s="81" t="s">
        <v>12</v>
      </c>
      <c r="E20" s="81" t="s">
        <v>13</v>
      </c>
      <c r="F20" s="81" t="s">
        <v>14</v>
      </c>
      <c r="G20" s="81" t="s">
        <v>31</v>
      </c>
      <c r="H20" s="82" t="s">
        <v>15</v>
      </c>
    </row>
    <row r="21" spans="1:8" x14ac:dyDescent="0.2">
      <c r="A21" s="83">
        <v>636</v>
      </c>
      <c r="B21" s="166"/>
      <c r="C21" s="85"/>
      <c r="D21" s="86"/>
      <c r="E21" s="92">
        <v>8351731</v>
      </c>
      <c r="F21" s="92"/>
      <c r="G21" s="93"/>
      <c r="H21" s="94"/>
    </row>
    <row r="22" spans="1:8" x14ac:dyDescent="0.2">
      <c r="A22" s="90">
        <v>652</v>
      </c>
      <c r="B22" s="91"/>
      <c r="C22" s="92"/>
      <c r="D22" s="92">
        <v>204000</v>
      </c>
      <c r="E22" s="92"/>
      <c r="F22" s="92"/>
      <c r="G22" s="93"/>
      <c r="H22" s="94"/>
    </row>
    <row r="23" spans="1:8" x14ac:dyDescent="0.2">
      <c r="A23" s="90">
        <v>661</v>
      </c>
      <c r="B23" s="91"/>
      <c r="C23" s="92">
        <v>4000</v>
      </c>
      <c r="D23" s="92"/>
      <c r="E23" s="92"/>
      <c r="F23" s="92"/>
      <c r="G23" s="93"/>
      <c r="H23" s="94"/>
    </row>
    <row r="24" spans="1:8" x14ac:dyDescent="0.2">
      <c r="A24" s="90">
        <v>671</v>
      </c>
      <c r="B24" s="91">
        <v>592950.99</v>
      </c>
      <c r="C24" s="92"/>
      <c r="D24" s="92"/>
      <c r="E24" s="92"/>
      <c r="F24" s="92"/>
      <c r="G24" s="93"/>
      <c r="H24" s="94"/>
    </row>
    <row r="25" spans="1:8" x14ac:dyDescent="0.2">
      <c r="A25" s="90">
        <v>922</v>
      </c>
      <c r="B25" s="91"/>
      <c r="C25" s="92"/>
      <c r="D25" s="92"/>
      <c r="E25" s="92"/>
      <c r="F25" s="92"/>
      <c r="G25" s="93"/>
      <c r="H25" s="94"/>
    </row>
    <row r="26" spans="1:8" x14ac:dyDescent="0.2">
      <c r="A26" s="90"/>
      <c r="B26" s="91"/>
      <c r="C26" s="92"/>
      <c r="D26" s="92"/>
      <c r="E26" s="92"/>
      <c r="F26" s="92"/>
      <c r="G26" s="93"/>
      <c r="H26" s="94"/>
    </row>
    <row r="27" spans="1:8" x14ac:dyDescent="0.2">
      <c r="A27" s="90"/>
      <c r="B27" s="91"/>
      <c r="C27" s="92"/>
      <c r="D27" s="92"/>
      <c r="E27" s="92"/>
      <c r="F27" s="92"/>
      <c r="G27" s="93"/>
      <c r="H27" s="94"/>
    </row>
    <row r="28" spans="1:8" ht="13.5" thickBot="1" x14ac:dyDescent="0.25">
      <c r="A28" s="95"/>
      <c r="B28" s="103"/>
      <c r="C28" s="104"/>
      <c r="D28" s="104"/>
      <c r="E28" s="104"/>
      <c r="F28" s="104"/>
      <c r="G28" s="105"/>
      <c r="H28" s="106"/>
    </row>
    <row r="29" spans="1:8" s="1" customFormat="1" ht="30" customHeight="1" thickBot="1" x14ac:dyDescent="0.25">
      <c r="A29" s="176" t="s">
        <v>16</v>
      </c>
      <c r="B29" s="172">
        <f>SUM(B24:B28)</f>
        <v>592950.99</v>
      </c>
      <c r="C29" s="173">
        <f>SUM(C23:C28)</f>
        <v>4000</v>
      </c>
      <c r="D29" s="173">
        <f>SUM(D22:D28)</f>
        <v>204000</v>
      </c>
      <c r="E29" s="173">
        <f>SUM(E21:E28)</f>
        <v>8351731</v>
      </c>
      <c r="F29" s="173"/>
      <c r="G29" s="174"/>
      <c r="H29" s="175"/>
    </row>
    <row r="30" spans="1:8" s="1" customFormat="1" ht="28.5" customHeight="1" thickBot="1" x14ac:dyDescent="0.3">
      <c r="A30" s="171" t="s">
        <v>118</v>
      </c>
      <c r="B30" s="177"/>
      <c r="C30" s="177"/>
      <c r="D30" s="180">
        <v>9152682</v>
      </c>
      <c r="E30" s="177"/>
      <c r="F30" s="177"/>
      <c r="G30" s="177"/>
      <c r="H30" s="178"/>
    </row>
    <row r="31" spans="1:8" ht="13.5" thickBot="1" x14ac:dyDescent="0.25">
      <c r="D31" s="13"/>
      <c r="E31" s="14"/>
    </row>
    <row r="32" spans="1:8" ht="26.25" customHeight="1" thickBot="1" x14ac:dyDescent="0.25">
      <c r="A32" s="65" t="s">
        <v>9</v>
      </c>
      <c r="B32" s="212" t="s">
        <v>117</v>
      </c>
      <c r="C32" s="213"/>
      <c r="D32" s="213"/>
      <c r="E32" s="213"/>
      <c r="F32" s="213"/>
      <c r="G32" s="213"/>
      <c r="H32" s="214"/>
    </row>
    <row r="33" spans="1:8" ht="90" thickBot="1" x14ac:dyDescent="0.25">
      <c r="A33" s="66" t="s">
        <v>42</v>
      </c>
      <c r="B33" s="80" t="s">
        <v>10</v>
      </c>
      <c r="C33" s="81" t="s">
        <v>11</v>
      </c>
      <c r="D33" s="81" t="s">
        <v>12</v>
      </c>
      <c r="E33" s="81" t="s">
        <v>13</v>
      </c>
      <c r="F33" s="81" t="s">
        <v>14</v>
      </c>
      <c r="G33" s="81" t="s">
        <v>31</v>
      </c>
      <c r="H33" s="82" t="s">
        <v>15</v>
      </c>
    </row>
    <row r="34" spans="1:8" x14ac:dyDescent="0.2">
      <c r="A34" s="83">
        <v>636</v>
      </c>
      <c r="B34" s="166"/>
      <c r="C34" s="85"/>
      <c r="D34" s="86"/>
      <c r="E34" s="92">
        <v>8351731</v>
      </c>
      <c r="F34" s="92"/>
      <c r="G34" s="93"/>
      <c r="H34" s="94"/>
    </row>
    <row r="35" spans="1:8" x14ac:dyDescent="0.2">
      <c r="A35" s="90">
        <v>652</v>
      </c>
      <c r="B35" s="91"/>
      <c r="C35" s="92"/>
      <c r="D35" s="92">
        <v>204000</v>
      </c>
      <c r="E35" s="92"/>
      <c r="F35" s="92"/>
      <c r="G35" s="93"/>
      <c r="H35" s="94"/>
    </row>
    <row r="36" spans="1:8" x14ac:dyDescent="0.2">
      <c r="A36" s="90">
        <v>661</v>
      </c>
      <c r="B36" s="91"/>
      <c r="C36" s="92">
        <v>4000</v>
      </c>
      <c r="D36" s="92"/>
      <c r="E36" s="92"/>
      <c r="F36" s="92"/>
      <c r="G36" s="93"/>
      <c r="H36" s="94"/>
    </row>
    <row r="37" spans="1:8" x14ac:dyDescent="0.2">
      <c r="A37" s="90">
        <v>671</v>
      </c>
      <c r="B37" s="91">
        <v>592950.99</v>
      </c>
      <c r="C37" s="92"/>
      <c r="D37" s="92"/>
      <c r="E37" s="92"/>
      <c r="F37" s="92"/>
      <c r="G37" s="93"/>
      <c r="H37" s="94"/>
    </row>
    <row r="38" spans="1:8" x14ac:dyDescent="0.2">
      <c r="A38" s="90">
        <v>922</v>
      </c>
      <c r="B38" s="91"/>
      <c r="C38" s="92"/>
      <c r="D38" s="92"/>
      <c r="E38" s="92"/>
      <c r="F38" s="92"/>
      <c r="G38" s="93"/>
      <c r="H38" s="94"/>
    </row>
    <row r="39" spans="1:8" ht="13.5" customHeight="1" x14ac:dyDescent="0.2">
      <c r="A39" s="90"/>
      <c r="B39" s="91"/>
      <c r="C39" s="92"/>
      <c r="D39" s="92"/>
      <c r="E39" s="92"/>
      <c r="F39" s="92"/>
      <c r="G39" s="93"/>
      <c r="H39" s="94"/>
    </row>
    <row r="40" spans="1:8" ht="13.5" customHeight="1" x14ac:dyDescent="0.2">
      <c r="A40" s="90"/>
      <c r="B40" s="91"/>
      <c r="C40" s="92"/>
      <c r="D40" s="92"/>
      <c r="E40" s="92"/>
      <c r="F40" s="92"/>
      <c r="G40" s="93"/>
      <c r="H40" s="94"/>
    </row>
    <row r="41" spans="1:8" ht="13.5" customHeight="1" thickBot="1" x14ac:dyDescent="0.25">
      <c r="A41" s="95"/>
      <c r="B41" s="103"/>
      <c r="C41" s="104"/>
      <c r="D41" s="104"/>
      <c r="E41" s="104"/>
      <c r="F41" s="104"/>
      <c r="G41" s="105"/>
      <c r="H41" s="106"/>
    </row>
    <row r="42" spans="1:8" s="1" customFormat="1" ht="30" customHeight="1" thickBot="1" x14ac:dyDescent="0.25">
      <c r="A42" s="176" t="s">
        <v>16</v>
      </c>
      <c r="B42" s="172">
        <f>SUM(B37:B41)</f>
        <v>592950.99</v>
      </c>
      <c r="C42" s="173">
        <f>SUM(C36:C41)</f>
        <v>4000</v>
      </c>
      <c r="D42" s="173">
        <f>SUM(D35:D41)</f>
        <v>204000</v>
      </c>
      <c r="E42" s="173">
        <f>SUM(E34:E41)</f>
        <v>8351731</v>
      </c>
      <c r="F42" s="173"/>
      <c r="G42" s="174"/>
      <c r="H42" s="175"/>
    </row>
    <row r="43" spans="1:8" s="1" customFormat="1" ht="28.5" customHeight="1" thickBot="1" x14ac:dyDescent="0.25">
      <c r="A43" s="171" t="s">
        <v>119</v>
      </c>
      <c r="B43" s="177"/>
      <c r="C43" s="177"/>
      <c r="D43" s="179">
        <v>9152682</v>
      </c>
      <c r="E43" s="177"/>
      <c r="F43" s="177"/>
      <c r="G43" s="177"/>
      <c r="H43" s="178"/>
    </row>
    <row r="44" spans="1:8" ht="13.5" customHeight="1" x14ac:dyDescent="0.2">
      <c r="C44" s="15"/>
      <c r="D44" s="28"/>
      <c r="E44" s="16"/>
    </row>
    <row r="45" spans="1:8" ht="13.5" customHeight="1" x14ac:dyDescent="0.2">
      <c r="C45" s="15"/>
      <c r="D45" s="27"/>
      <c r="E45" s="18"/>
    </row>
    <row r="46" spans="1:8" ht="13.5" customHeight="1" x14ac:dyDescent="0.2">
      <c r="D46" s="19"/>
      <c r="E46" s="20"/>
    </row>
    <row r="47" spans="1:8" ht="13.5" customHeight="1" x14ac:dyDescent="0.2">
      <c r="D47" s="21"/>
      <c r="E47" s="22"/>
    </row>
    <row r="48" spans="1:8" ht="13.5" customHeight="1" x14ac:dyDescent="0.2">
      <c r="D48" s="13"/>
      <c r="E48" s="14"/>
    </row>
    <row r="49" spans="2:5" ht="28.5" customHeight="1" x14ac:dyDescent="0.2">
      <c r="C49" s="15"/>
      <c r="D49" s="13"/>
      <c r="E49" s="23"/>
    </row>
    <row r="50" spans="2:5" ht="13.5" customHeight="1" x14ac:dyDescent="0.2">
      <c r="C50" s="15"/>
      <c r="D50" s="13"/>
      <c r="E50" s="18"/>
    </row>
    <row r="51" spans="2:5" ht="13.5" customHeight="1" x14ac:dyDescent="0.2">
      <c r="D51" s="13"/>
      <c r="E51" s="14"/>
    </row>
    <row r="52" spans="2:5" ht="13.5" customHeight="1" x14ac:dyDescent="0.2">
      <c r="D52" s="13"/>
      <c r="E52" s="22"/>
    </row>
    <row r="53" spans="2:5" ht="13.5" customHeight="1" x14ac:dyDescent="0.2">
      <c r="D53" s="13"/>
      <c r="E53" s="14"/>
    </row>
    <row r="54" spans="2:5" ht="22.5" customHeight="1" x14ac:dyDescent="0.2">
      <c r="D54" s="13"/>
      <c r="E54" s="24"/>
    </row>
    <row r="55" spans="2:5" ht="13.5" customHeight="1" x14ac:dyDescent="0.2">
      <c r="D55" s="19"/>
      <c r="E55" s="20"/>
    </row>
    <row r="56" spans="2:5" ht="13.5" customHeight="1" x14ac:dyDescent="0.2">
      <c r="B56" s="15"/>
      <c r="D56" s="19"/>
      <c r="E56" s="25"/>
    </row>
    <row r="57" spans="2:5" ht="13.5" customHeight="1" x14ac:dyDescent="0.2">
      <c r="C57" s="15"/>
      <c r="D57" s="19"/>
      <c r="E57" s="26"/>
    </row>
    <row r="58" spans="2:5" ht="13.5" customHeight="1" x14ac:dyDescent="0.2">
      <c r="C58" s="15"/>
      <c r="D58" s="21"/>
      <c r="E58" s="18"/>
    </row>
    <row r="59" spans="2:5" ht="13.5" customHeight="1" x14ac:dyDescent="0.2">
      <c r="D59" s="13"/>
      <c r="E59" s="14"/>
    </row>
    <row r="60" spans="2:5" ht="13.5" customHeight="1" x14ac:dyDescent="0.2">
      <c r="B60" s="15"/>
      <c r="D60" s="13"/>
      <c r="E60" s="16"/>
    </row>
    <row r="61" spans="2:5" ht="13.5" customHeight="1" x14ac:dyDescent="0.2">
      <c r="C61" s="15"/>
      <c r="D61" s="13"/>
      <c r="E61" s="25"/>
    </row>
    <row r="62" spans="2:5" ht="13.5" customHeight="1" x14ac:dyDescent="0.2">
      <c r="C62" s="15"/>
      <c r="D62" s="21"/>
      <c r="E62" s="18"/>
    </row>
    <row r="63" spans="2:5" ht="13.5" customHeight="1" x14ac:dyDescent="0.2">
      <c r="D63" s="19"/>
      <c r="E63" s="14"/>
    </row>
    <row r="64" spans="2:5" ht="13.5" customHeight="1" x14ac:dyDescent="0.2">
      <c r="C64" s="15"/>
      <c r="D64" s="19"/>
      <c r="E64" s="25"/>
    </row>
    <row r="65" spans="1:5" ht="22.5" customHeight="1" x14ac:dyDescent="0.2">
      <c r="D65" s="21"/>
      <c r="E65" s="24"/>
    </row>
    <row r="66" spans="1:5" ht="13.5" customHeight="1" x14ac:dyDescent="0.2">
      <c r="D66" s="13"/>
      <c r="E66" s="14"/>
    </row>
    <row r="67" spans="1:5" ht="13.5" customHeight="1" x14ac:dyDescent="0.2">
      <c r="D67" s="21"/>
      <c r="E67" s="18"/>
    </row>
    <row r="68" spans="1:5" ht="13.5" customHeight="1" x14ac:dyDescent="0.2">
      <c r="D68" s="13"/>
      <c r="E68" s="14"/>
    </row>
    <row r="69" spans="1:5" ht="13.5" customHeight="1" x14ac:dyDescent="0.2">
      <c r="D69" s="13"/>
      <c r="E69" s="14"/>
    </row>
    <row r="70" spans="1:5" ht="13.5" customHeight="1" x14ac:dyDescent="0.2">
      <c r="A70" s="15"/>
      <c r="D70" s="27"/>
      <c r="E70" s="25"/>
    </row>
    <row r="71" spans="1:5" ht="13.5" customHeight="1" x14ac:dyDescent="0.2">
      <c r="B71" s="15"/>
      <c r="C71" s="15"/>
      <c r="D71" s="28"/>
      <c r="E71" s="25"/>
    </row>
    <row r="72" spans="1:5" ht="13.5" customHeight="1" x14ac:dyDescent="0.2">
      <c r="B72" s="15"/>
      <c r="C72" s="15"/>
      <c r="D72" s="28"/>
      <c r="E72" s="16"/>
    </row>
    <row r="73" spans="1:5" ht="13.5" customHeight="1" x14ac:dyDescent="0.2">
      <c r="B73" s="15"/>
      <c r="C73" s="15"/>
      <c r="D73" s="21"/>
      <c r="E73" s="22"/>
    </row>
    <row r="74" spans="1:5" x14ac:dyDescent="0.2">
      <c r="D74" s="13"/>
      <c r="E74" s="14"/>
    </row>
    <row r="75" spans="1:5" x14ac:dyDescent="0.2">
      <c r="B75" s="15"/>
      <c r="D75" s="13"/>
      <c r="E75" s="25"/>
    </row>
    <row r="76" spans="1:5" x14ac:dyDescent="0.2">
      <c r="C76" s="15"/>
      <c r="D76" s="13"/>
      <c r="E76" s="16"/>
    </row>
    <row r="77" spans="1:5" x14ac:dyDescent="0.2">
      <c r="C77" s="15"/>
      <c r="D77" s="21"/>
      <c r="E77" s="18"/>
    </row>
    <row r="78" spans="1:5" x14ac:dyDescent="0.2">
      <c r="D78" s="13"/>
      <c r="E78" s="14"/>
    </row>
    <row r="79" spans="1:5" x14ac:dyDescent="0.2">
      <c r="D79" s="13"/>
      <c r="E79" s="14"/>
    </row>
    <row r="80" spans="1:5" x14ac:dyDescent="0.2">
      <c r="D80" s="29"/>
      <c r="E80" s="30"/>
    </row>
    <row r="81" spans="1:5" x14ac:dyDescent="0.2">
      <c r="D81" s="13"/>
      <c r="E81" s="14"/>
    </row>
    <row r="82" spans="1:5" x14ac:dyDescent="0.2">
      <c r="D82" s="13"/>
      <c r="E82" s="14"/>
    </row>
    <row r="83" spans="1:5" x14ac:dyDescent="0.2">
      <c r="D83" s="13"/>
      <c r="E83" s="14"/>
    </row>
    <row r="84" spans="1:5" x14ac:dyDescent="0.2">
      <c r="D84" s="21"/>
      <c r="E84" s="18"/>
    </row>
    <row r="85" spans="1:5" x14ac:dyDescent="0.2">
      <c r="D85" s="13"/>
      <c r="E85" s="14"/>
    </row>
    <row r="86" spans="1:5" x14ac:dyDescent="0.2">
      <c r="D86" s="21"/>
      <c r="E86" s="18"/>
    </row>
    <row r="87" spans="1:5" x14ac:dyDescent="0.2">
      <c r="D87" s="13"/>
      <c r="E87" s="14"/>
    </row>
    <row r="88" spans="1:5" x14ac:dyDescent="0.2">
      <c r="D88" s="13"/>
      <c r="E88" s="14"/>
    </row>
    <row r="89" spans="1:5" x14ac:dyDescent="0.2">
      <c r="D89" s="13"/>
      <c r="E89" s="14"/>
    </row>
    <row r="90" spans="1:5" x14ac:dyDescent="0.2">
      <c r="D90" s="13"/>
      <c r="E90" s="14"/>
    </row>
    <row r="91" spans="1:5" ht="28.5" customHeight="1" x14ac:dyDescent="0.2">
      <c r="A91" s="31"/>
      <c r="B91" s="31"/>
      <c r="C91" s="31"/>
      <c r="D91" s="32"/>
      <c r="E91" s="33"/>
    </row>
    <row r="92" spans="1:5" x14ac:dyDescent="0.2">
      <c r="C92" s="15"/>
      <c r="D92" s="13"/>
      <c r="E92" s="16"/>
    </row>
    <row r="93" spans="1:5" x14ac:dyDescent="0.2">
      <c r="D93" s="34"/>
      <c r="E93" s="35"/>
    </row>
    <row r="94" spans="1:5" x14ac:dyDescent="0.2">
      <c r="D94" s="13"/>
      <c r="E94" s="14"/>
    </row>
    <row r="95" spans="1:5" x14ac:dyDescent="0.2">
      <c r="D95" s="29"/>
      <c r="E95" s="30"/>
    </row>
    <row r="96" spans="1:5" x14ac:dyDescent="0.2">
      <c r="D96" s="29"/>
      <c r="E96" s="30"/>
    </row>
    <row r="97" spans="3:5" x14ac:dyDescent="0.2">
      <c r="D97" s="13"/>
      <c r="E97" s="14"/>
    </row>
    <row r="98" spans="3:5" x14ac:dyDescent="0.2">
      <c r="D98" s="21"/>
      <c r="E98" s="18"/>
    </row>
    <row r="99" spans="3:5" x14ac:dyDescent="0.2">
      <c r="D99" s="13"/>
      <c r="E99" s="14"/>
    </row>
    <row r="100" spans="3:5" x14ac:dyDescent="0.2">
      <c r="D100" s="13"/>
      <c r="E100" s="14"/>
    </row>
    <row r="101" spans="3:5" x14ac:dyDescent="0.2">
      <c r="D101" s="21"/>
      <c r="E101" s="18"/>
    </row>
    <row r="102" spans="3:5" x14ac:dyDescent="0.2">
      <c r="D102" s="13"/>
      <c r="E102" s="14"/>
    </row>
    <row r="103" spans="3:5" x14ac:dyDescent="0.2">
      <c r="D103" s="29"/>
      <c r="E103" s="30"/>
    </row>
    <row r="104" spans="3:5" x14ac:dyDescent="0.2">
      <c r="D104" s="21"/>
      <c r="E104" s="35"/>
    </row>
    <row r="105" spans="3:5" x14ac:dyDescent="0.2">
      <c r="D105" s="19"/>
      <c r="E105" s="30"/>
    </row>
    <row r="106" spans="3:5" x14ac:dyDescent="0.2">
      <c r="D106" s="21"/>
      <c r="E106" s="18"/>
    </row>
    <row r="107" spans="3:5" x14ac:dyDescent="0.2">
      <c r="D107" s="13"/>
      <c r="E107" s="14"/>
    </row>
    <row r="108" spans="3:5" x14ac:dyDescent="0.2">
      <c r="C108" s="15"/>
      <c r="D108" s="13"/>
      <c r="E108" s="16"/>
    </row>
    <row r="109" spans="3:5" x14ac:dyDescent="0.2">
      <c r="D109" s="19"/>
      <c r="E109" s="18"/>
    </row>
    <row r="110" spans="3:5" x14ac:dyDescent="0.2">
      <c r="D110" s="19"/>
      <c r="E110" s="30"/>
    </row>
    <row r="111" spans="3:5" x14ac:dyDescent="0.2">
      <c r="C111" s="15"/>
      <c r="D111" s="19"/>
      <c r="E111" s="36"/>
    </row>
    <row r="112" spans="3:5" x14ac:dyDescent="0.2">
      <c r="C112" s="15"/>
      <c r="D112" s="21"/>
      <c r="E112" s="22"/>
    </row>
    <row r="113" spans="1:5" x14ac:dyDescent="0.2">
      <c r="D113" s="13"/>
      <c r="E113" s="14"/>
    </row>
    <row r="114" spans="1:5" x14ac:dyDescent="0.2">
      <c r="D114" s="34"/>
      <c r="E114" s="37"/>
    </row>
    <row r="115" spans="1:5" ht="11.25" customHeight="1" x14ac:dyDescent="0.2">
      <c r="D115" s="29"/>
      <c r="E115" s="30"/>
    </row>
    <row r="116" spans="1:5" ht="24" customHeight="1" x14ac:dyDescent="0.2">
      <c r="B116" s="15"/>
      <c r="D116" s="29"/>
      <c r="E116" s="38"/>
    </row>
    <row r="117" spans="1:5" ht="15" customHeight="1" x14ac:dyDescent="0.2">
      <c r="C117" s="15"/>
      <c r="D117" s="29"/>
      <c r="E117" s="38"/>
    </row>
    <row r="118" spans="1:5" ht="11.25" customHeight="1" x14ac:dyDescent="0.2">
      <c r="D118" s="34"/>
      <c r="E118" s="35"/>
    </row>
    <row r="119" spans="1:5" x14ac:dyDescent="0.2">
      <c r="D119" s="29"/>
      <c r="E119" s="30"/>
    </row>
    <row r="120" spans="1:5" ht="13.5" customHeight="1" x14ac:dyDescent="0.2">
      <c r="B120" s="15"/>
      <c r="D120" s="29"/>
      <c r="E120" s="39"/>
    </row>
    <row r="121" spans="1:5" ht="12.75" customHeight="1" x14ac:dyDescent="0.2">
      <c r="C121" s="15"/>
      <c r="D121" s="29"/>
      <c r="E121" s="16"/>
    </row>
    <row r="122" spans="1:5" ht="12.75" customHeight="1" x14ac:dyDescent="0.2">
      <c r="C122" s="15"/>
      <c r="D122" s="21"/>
      <c r="E122" s="22"/>
    </row>
    <row r="123" spans="1:5" x14ac:dyDescent="0.2">
      <c r="D123" s="13"/>
      <c r="E123" s="14"/>
    </row>
    <row r="124" spans="1:5" x14ac:dyDescent="0.2">
      <c r="C124" s="15"/>
      <c r="D124" s="13"/>
      <c r="E124" s="36"/>
    </row>
    <row r="125" spans="1:5" x14ac:dyDescent="0.2">
      <c r="D125" s="34"/>
      <c r="E125" s="35"/>
    </row>
    <row r="126" spans="1:5" x14ac:dyDescent="0.2">
      <c r="D126" s="29"/>
      <c r="E126" s="30"/>
    </row>
    <row r="127" spans="1:5" x14ac:dyDescent="0.2">
      <c r="D127" s="13"/>
      <c r="E127" s="14"/>
    </row>
    <row r="128" spans="1:5" ht="19.5" customHeight="1" x14ac:dyDescent="0.2">
      <c r="A128" s="40"/>
      <c r="B128" s="6"/>
      <c r="C128" s="6"/>
      <c r="D128" s="6"/>
      <c r="E128" s="25"/>
    </row>
    <row r="129" spans="1:5" ht="15" customHeight="1" x14ac:dyDescent="0.2">
      <c r="A129" s="15"/>
      <c r="D129" s="27"/>
      <c r="E129" s="25"/>
    </row>
    <row r="130" spans="1:5" x14ac:dyDescent="0.2">
      <c r="A130" s="15"/>
      <c r="B130" s="15"/>
      <c r="D130" s="27"/>
      <c r="E130" s="16"/>
    </row>
    <row r="131" spans="1:5" x14ac:dyDescent="0.2">
      <c r="C131" s="15"/>
      <c r="D131" s="13"/>
      <c r="E131" s="25"/>
    </row>
    <row r="132" spans="1:5" x14ac:dyDescent="0.2">
      <c r="D132" s="17"/>
      <c r="E132" s="18"/>
    </row>
    <row r="133" spans="1:5" x14ac:dyDescent="0.2">
      <c r="B133" s="15"/>
      <c r="D133" s="13"/>
      <c r="E133" s="16"/>
    </row>
    <row r="134" spans="1:5" x14ac:dyDescent="0.2">
      <c r="C134" s="15"/>
      <c r="D134" s="13"/>
      <c r="E134" s="16"/>
    </row>
    <row r="135" spans="1:5" x14ac:dyDescent="0.2">
      <c r="D135" s="21"/>
      <c r="E135" s="22"/>
    </row>
    <row r="136" spans="1:5" ht="22.5" customHeight="1" x14ac:dyDescent="0.2">
      <c r="C136" s="15"/>
      <c r="D136" s="13"/>
      <c r="E136" s="23"/>
    </row>
    <row r="137" spans="1:5" x14ac:dyDescent="0.2">
      <c r="D137" s="13"/>
      <c r="E137" s="22"/>
    </row>
    <row r="138" spans="1:5" x14ac:dyDescent="0.2">
      <c r="B138" s="15"/>
      <c r="D138" s="19"/>
      <c r="E138" s="25"/>
    </row>
    <row r="139" spans="1:5" x14ac:dyDescent="0.2">
      <c r="C139" s="15"/>
      <c r="D139" s="19"/>
      <c r="E139" s="26"/>
    </row>
    <row r="140" spans="1:5" x14ac:dyDescent="0.2">
      <c r="D140" s="21"/>
      <c r="E140" s="18"/>
    </row>
    <row r="141" spans="1:5" ht="13.5" customHeight="1" x14ac:dyDescent="0.2">
      <c r="A141" s="15"/>
      <c r="D141" s="27"/>
      <c r="E141" s="25"/>
    </row>
    <row r="142" spans="1:5" ht="13.5" customHeight="1" x14ac:dyDescent="0.2">
      <c r="B142" s="15"/>
      <c r="D142" s="13"/>
      <c r="E142" s="25"/>
    </row>
    <row r="143" spans="1:5" ht="13.5" customHeight="1" x14ac:dyDescent="0.2">
      <c r="C143" s="15"/>
      <c r="D143" s="13"/>
      <c r="E143" s="16"/>
    </row>
    <row r="144" spans="1:5" x14ac:dyDescent="0.2">
      <c r="C144" s="15"/>
      <c r="D144" s="21"/>
      <c r="E144" s="18"/>
    </row>
    <row r="145" spans="1:5" x14ac:dyDescent="0.2">
      <c r="C145" s="15"/>
      <c r="D145" s="13"/>
      <c r="E145" s="16"/>
    </row>
    <row r="146" spans="1:5" x14ac:dyDescent="0.2">
      <c r="D146" s="34"/>
      <c r="E146" s="35"/>
    </row>
    <row r="147" spans="1:5" x14ac:dyDescent="0.2">
      <c r="C147" s="15"/>
      <c r="D147" s="19"/>
      <c r="E147" s="36"/>
    </row>
    <row r="148" spans="1:5" x14ac:dyDescent="0.2">
      <c r="C148" s="15"/>
      <c r="D148" s="21"/>
      <c r="E148" s="22"/>
    </row>
    <row r="149" spans="1:5" x14ac:dyDescent="0.2">
      <c r="D149" s="34"/>
      <c r="E149" s="41"/>
    </row>
    <row r="150" spans="1:5" x14ac:dyDescent="0.2">
      <c r="B150" s="15"/>
      <c r="D150" s="29"/>
      <c r="E150" s="39"/>
    </row>
    <row r="151" spans="1:5" x14ac:dyDescent="0.2">
      <c r="C151" s="15"/>
      <c r="D151" s="29"/>
      <c r="E151" s="16"/>
    </row>
    <row r="152" spans="1:5" x14ac:dyDescent="0.2">
      <c r="C152" s="15"/>
      <c r="D152" s="21"/>
      <c r="E152" s="22"/>
    </row>
    <row r="153" spans="1:5" x14ac:dyDescent="0.2">
      <c r="C153" s="15"/>
      <c r="D153" s="21"/>
      <c r="E153" s="22"/>
    </row>
    <row r="154" spans="1:5" x14ac:dyDescent="0.2">
      <c r="D154" s="13"/>
      <c r="E154" s="14"/>
    </row>
    <row r="155" spans="1:5" s="42" customFormat="1" ht="18" customHeight="1" x14ac:dyDescent="0.25">
      <c r="A155" s="210"/>
      <c r="B155" s="211"/>
      <c r="C155" s="211"/>
      <c r="D155" s="211"/>
      <c r="E155" s="211"/>
    </row>
    <row r="156" spans="1:5" ht="28.5" customHeight="1" x14ac:dyDescent="0.2">
      <c r="A156" s="31"/>
      <c r="B156" s="31"/>
      <c r="C156" s="31"/>
      <c r="D156" s="32"/>
      <c r="E156" s="33"/>
    </row>
    <row r="158" spans="1:5" ht="15.75" x14ac:dyDescent="0.2">
      <c r="A158" s="44"/>
      <c r="B158" s="15"/>
      <c r="C158" s="15"/>
      <c r="D158" s="45"/>
      <c r="E158" s="5"/>
    </row>
    <row r="159" spans="1:5" x14ac:dyDescent="0.2">
      <c r="A159" s="15"/>
      <c r="B159" s="15"/>
      <c r="C159" s="15"/>
      <c r="D159" s="45"/>
      <c r="E159" s="5"/>
    </row>
    <row r="160" spans="1:5" ht="17.25" customHeight="1" x14ac:dyDescent="0.2">
      <c r="A160" s="15"/>
      <c r="B160" s="15"/>
      <c r="C160" s="15"/>
      <c r="D160" s="45"/>
      <c r="E160" s="5"/>
    </row>
    <row r="161" spans="1:5" ht="13.5" customHeight="1" x14ac:dyDescent="0.2">
      <c r="A161" s="15"/>
      <c r="B161" s="15"/>
      <c r="C161" s="15"/>
      <c r="D161" s="45"/>
      <c r="E161" s="5"/>
    </row>
    <row r="162" spans="1:5" x14ac:dyDescent="0.2">
      <c r="A162" s="15"/>
      <c r="B162" s="15"/>
      <c r="C162" s="15"/>
      <c r="D162" s="45"/>
      <c r="E162" s="5"/>
    </row>
    <row r="163" spans="1:5" x14ac:dyDescent="0.2">
      <c r="A163" s="15"/>
      <c r="B163" s="15"/>
      <c r="C163" s="15"/>
    </row>
    <row r="164" spans="1:5" x14ac:dyDescent="0.2">
      <c r="A164" s="15"/>
      <c r="B164" s="15"/>
      <c r="C164" s="15"/>
      <c r="D164" s="45"/>
      <c r="E164" s="5"/>
    </row>
    <row r="165" spans="1:5" x14ac:dyDescent="0.2">
      <c r="A165" s="15"/>
      <c r="B165" s="15"/>
      <c r="C165" s="15"/>
      <c r="D165" s="45"/>
      <c r="E165" s="46"/>
    </row>
    <row r="166" spans="1:5" x14ac:dyDescent="0.2">
      <c r="A166" s="15"/>
      <c r="B166" s="15"/>
      <c r="C166" s="15"/>
      <c r="D166" s="45"/>
      <c r="E166" s="5"/>
    </row>
    <row r="167" spans="1:5" ht="22.5" customHeight="1" x14ac:dyDescent="0.2">
      <c r="A167" s="15"/>
      <c r="B167" s="15"/>
      <c r="C167" s="15"/>
      <c r="D167" s="45"/>
      <c r="E167" s="23"/>
    </row>
    <row r="168" spans="1:5" ht="22.5" customHeight="1" x14ac:dyDescent="0.2">
      <c r="D168" s="21"/>
      <c r="E168" s="24"/>
    </row>
  </sheetData>
  <sheetProtection algorithmName="SHA-512" hashValue="9GoiRngeyKmVD29NVWuMG1M6/Ok6SSpbR76VdXsaNw45f3FRvOUZLvOTTebwfBwI0HeamTyZ+Xd0mpJg5u4PrA==" saltValue="n5UfjtVdfcwUoztCVJacYA==" spinCount="100000" sheet="1" formatCells="0" formatColumns="0" formatRows="0" insertColumns="0" insertRows="0" insertHyperlinks="0" deleteColumns="0" deleteRows="0"/>
  <mergeCells count="6">
    <mergeCell ref="A155:E155"/>
    <mergeCell ref="B3:H3"/>
    <mergeCell ref="A1:H1"/>
    <mergeCell ref="B17:H17"/>
    <mergeCell ref="B19:H19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&amp;C&amp;P</oddFooter>
  </headerFooter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opLeftCell="A4" zoomScale="150" zoomScaleNormal="150" workbookViewId="0">
      <selection activeCell="D16" sqref="D16"/>
    </sheetView>
  </sheetViews>
  <sheetFormatPr defaultColWidth="11.42578125" defaultRowHeight="12.75" x14ac:dyDescent="0.2"/>
  <cols>
    <col min="1" max="1" width="23.140625" style="61" bestFit="1" customWidth="1"/>
    <col min="2" max="2" width="34.28515625" style="62" customWidth="1"/>
    <col min="3" max="3" width="20.28515625" style="2" customWidth="1"/>
    <col min="4" max="9" width="13.7109375" style="2" customWidth="1"/>
    <col min="10" max="16384" width="11.42578125" style="3"/>
  </cols>
  <sheetData>
    <row r="1" spans="1:18" ht="18" customHeight="1" x14ac:dyDescent="0.2">
      <c r="A1" s="218" t="s">
        <v>17</v>
      </c>
      <c r="B1" s="218"/>
      <c r="C1" s="218"/>
      <c r="D1" s="218"/>
      <c r="E1" s="218"/>
      <c r="F1" s="218"/>
      <c r="G1" s="218"/>
      <c r="H1" s="218"/>
      <c r="I1" s="218"/>
    </row>
    <row r="2" spans="1:18" ht="12.7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</row>
    <row r="3" spans="1:18" s="5" customFormat="1" ht="38.25" x14ac:dyDescent="0.2">
      <c r="A3" s="4" t="s">
        <v>18</v>
      </c>
      <c r="B3" s="4" t="s">
        <v>19</v>
      </c>
      <c r="C3" s="4" t="s">
        <v>112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113</v>
      </c>
      <c r="I3" s="4" t="s">
        <v>114</v>
      </c>
    </row>
    <row r="4" spans="1:18" ht="12.75" customHeight="1" x14ac:dyDescent="0.2">
      <c r="A4" s="110"/>
      <c r="B4" s="108"/>
      <c r="C4" s="112"/>
      <c r="D4" s="112"/>
      <c r="E4" s="112"/>
      <c r="F4" s="112"/>
      <c r="G4" s="112"/>
      <c r="H4" s="112"/>
      <c r="I4" s="112"/>
    </row>
    <row r="5" spans="1:18" s="5" customFormat="1" x14ac:dyDescent="0.2">
      <c r="A5" s="110"/>
      <c r="B5" s="113" t="s">
        <v>27</v>
      </c>
      <c r="C5" s="114"/>
      <c r="D5" s="114"/>
      <c r="E5" s="114"/>
      <c r="F5" s="114"/>
      <c r="G5" s="114"/>
      <c r="H5" s="114"/>
      <c r="I5" s="114"/>
    </row>
    <row r="6" spans="1:18" ht="12.75" customHeight="1" x14ac:dyDescent="0.2">
      <c r="A6" s="110"/>
      <c r="B6" s="108" t="s">
        <v>59</v>
      </c>
      <c r="C6" s="112"/>
      <c r="D6" s="112"/>
      <c r="E6" s="112"/>
      <c r="F6" s="112"/>
      <c r="G6" s="112"/>
      <c r="H6" s="112"/>
      <c r="I6" s="112"/>
      <c r="J6" s="109"/>
      <c r="K6" s="109"/>
      <c r="L6" s="109"/>
      <c r="M6" s="109"/>
      <c r="N6" s="109"/>
      <c r="O6" s="109"/>
      <c r="P6" s="109"/>
      <c r="Q6" s="109"/>
      <c r="R6" s="109"/>
    </row>
    <row r="7" spans="1:18" s="5" customFormat="1" ht="36" x14ac:dyDescent="0.2">
      <c r="A7" s="154" t="s">
        <v>46</v>
      </c>
      <c r="B7" s="154" t="s">
        <v>43</v>
      </c>
      <c r="C7" s="157">
        <f>SUM(C8,C35)</f>
        <v>374608.38</v>
      </c>
      <c r="D7" s="157">
        <f>SUM(D8,D35)</f>
        <v>374608.38</v>
      </c>
      <c r="E7" s="154"/>
      <c r="F7" s="154"/>
      <c r="G7" s="154"/>
      <c r="H7" s="157">
        <f>SUM(H8,H35)</f>
        <v>374608.38</v>
      </c>
      <c r="I7" s="157">
        <f>SUM(I8,I35)</f>
        <v>374608.38</v>
      </c>
    </row>
    <row r="8" spans="1:18" s="5" customFormat="1" x14ac:dyDescent="0.2">
      <c r="A8" s="148" t="s">
        <v>47</v>
      </c>
      <c r="B8" s="148" t="s">
        <v>44</v>
      </c>
      <c r="C8" s="147">
        <f>C9</f>
        <v>307260</v>
      </c>
      <c r="D8" s="147">
        <f>D9</f>
        <v>307260</v>
      </c>
      <c r="E8" s="148"/>
      <c r="F8" s="148"/>
      <c r="G8" s="148"/>
      <c r="H8" s="147">
        <f>H9</f>
        <v>307260</v>
      </c>
      <c r="I8" s="147">
        <f>I9</f>
        <v>307260</v>
      </c>
    </row>
    <row r="9" spans="1:18" s="5" customFormat="1" ht="22.5" x14ac:dyDescent="0.2">
      <c r="A9" s="159" t="s">
        <v>100</v>
      </c>
      <c r="B9" s="148"/>
      <c r="C9" s="160">
        <f>C10</f>
        <v>307260</v>
      </c>
      <c r="D9" s="161">
        <f>D10</f>
        <v>307260</v>
      </c>
      <c r="E9" s="148"/>
      <c r="F9" s="148"/>
      <c r="G9" s="148"/>
      <c r="H9" s="160">
        <f>H10</f>
        <v>307260</v>
      </c>
      <c r="I9" s="160">
        <f>I10</f>
        <v>307260</v>
      </c>
    </row>
    <row r="10" spans="1:18" s="5" customFormat="1" x14ac:dyDescent="0.2">
      <c r="A10" s="137">
        <v>3</v>
      </c>
      <c r="B10" s="139" t="s">
        <v>81</v>
      </c>
      <c r="C10" s="130">
        <f>SUM(C11,C32)</f>
        <v>307260</v>
      </c>
      <c r="D10" s="130">
        <f>SUM(D11,D32)</f>
        <v>307260</v>
      </c>
      <c r="E10" s="114"/>
      <c r="F10" s="114"/>
      <c r="G10" s="114"/>
      <c r="H10" s="130">
        <f>SUM(H11,H32)</f>
        <v>307260</v>
      </c>
      <c r="I10" s="130">
        <f>SUM(I11,I32)</f>
        <v>307260</v>
      </c>
    </row>
    <row r="11" spans="1:18" s="5" customFormat="1" x14ac:dyDescent="0.2">
      <c r="A11" s="137">
        <v>32</v>
      </c>
      <c r="B11" s="139" t="s">
        <v>20</v>
      </c>
      <c r="C11" s="130">
        <f>SUM(C12,C15,C20,C29)</f>
        <v>301904</v>
      </c>
      <c r="D11" s="130">
        <f>SUM(D12,D15,D20,D29)</f>
        <v>301904</v>
      </c>
      <c r="E11" s="114"/>
      <c r="F11" s="114"/>
      <c r="G11" s="114"/>
      <c r="H11" s="130">
        <f>SUM(H12,H15,H20,H29)</f>
        <v>301904</v>
      </c>
      <c r="I11" s="130">
        <f>SUM(I12,I15,I20,I29)</f>
        <v>301904</v>
      </c>
    </row>
    <row r="12" spans="1:18" s="5" customFormat="1" x14ac:dyDescent="0.2">
      <c r="A12" s="137">
        <v>321</v>
      </c>
      <c r="B12" s="139" t="s">
        <v>21</v>
      </c>
      <c r="C12" s="130">
        <f>C13+C14</f>
        <v>18635</v>
      </c>
      <c r="D12" s="130">
        <f>D13+D14</f>
        <v>18635</v>
      </c>
      <c r="E12" s="114"/>
      <c r="F12" s="114"/>
      <c r="G12" s="114"/>
      <c r="H12" s="130">
        <f>H13+H14</f>
        <v>18635</v>
      </c>
      <c r="I12" s="130">
        <f>I13+I14</f>
        <v>18635</v>
      </c>
    </row>
    <row r="13" spans="1:18" s="5" customFormat="1" x14ac:dyDescent="0.2">
      <c r="A13" s="128">
        <v>3211</v>
      </c>
      <c r="B13" s="138" t="s">
        <v>60</v>
      </c>
      <c r="C13" s="131">
        <v>7430</v>
      </c>
      <c r="D13" s="131">
        <v>7430</v>
      </c>
      <c r="E13" s="114"/>
      <c r="F13" s="114"/>
      <c r="G13" s="114"/>
      <c r="H13" s="131">
        <v>7430</v>
      </c>
      <c r="I13" s="131">
        <v>7430</v>
      </c>
    </row>
    <row r="14" spans="1:18" x14ac:dyDescent="0.2">
      <c r="A14" s="128">
        <v>3213</v>
      </c>
      <c r="B14" s="138" t="s">
        <v>61</v>
      </c>
      <c r="C14" s="131">
        <v>11205</v>
      </c>
      <c r="D14" s="131">
        <v>11205</v>
      </c>
      <c r="E14" s="112"/>
      <c r="F14" s="112"/>
      <c r="G14" s="112"/>
      <c r="H14" s="131">
        <v>11205</v>
      </c>
      <c r="I14" s="131">
        <v>11205</v>
      </c>
    </row>
    <row r="15" spans="1:18" x14ac:dyDescent="0.2">
      <c r="A15" s="137">
        <v>322</v>
      </c>
      <c r="B15" s="139" t="s">
        <v>22</v>
      </c>
      <c r="C15" s="130">
        <f>SUM(C16:C19)</f>
        <v>186567</v>
      </c>
      <c r="D15" s="130">
        <f>SUM(D16:D19)</f>
        <v>186567</v>
      </c>
      <c r="E15" s="112"/>
      <c r="F15" s="112"/>
      <c r="G15" s="112"/>
      <c r="H15" s="130">
        <f>SUM(H16:H19)</f>
        <v>186567</v>
      </c>
      <c r="I15" s="130">
        <f>SUM(I16:I19)</f>
        <v>186567</v>
      </c>
    </row>
    <row r="16" spans="1:18" s="116" customFormat="1" ht="14.25" customHeight="1" x14ac:dyDescent="0.2">
      <c r="A16" s="128">
        <v>3221</v>
      </c>
      <c r="B16" s="138" t="s">
        <v>62</v>
      </c>
      <c r="C16" s="131">
        <v>34597</v>
      </c>
      <c r="D16" s="131">
        <v>34597</v>
      </c>
      <c r="E16" s="112"/>
      <c r="F16" s="112"/>
      <c r="G16" s="112"/>
      <c r="H16" s="131">
        <v>34597</v>
      </c>
      <c r="I16" s="131">
        <v>34597</v>
      </c>
    </row>
    <row r="17" spans="1:9" s="116" customFormat="1" x14ac:dyDescent="0.2">
      <c r="A17" s="128">
        <v>3223</v>
      </c>
      <c r="B17" s="138" t="s">
        <v>63</v>
      </c>
      <c r="C17" s="131">
        <v>144970</v>
      </c>
      <c r="D17" s="131">
        <v>144970</v>
      </c>
      <c r="E17" s="112"/>
      <c r="F17" s="112"/>
      <c r="G17" s="112"/>
      <c r="H17" s="131">
        <v>144970</v>
      </c>
      <c r="I17" s="131">
        <v>144970</v>
      </c>
    </row>
    <row r="18" spans="1:9" s="116" customFormat="1" x14ac:dyDescent="0.2">
      <c r="A18" s="128">
        <v>3225</v>
      </c>
      <c r="B18" s="138" t="s">
        <v>64</v>
      </c>
      <c r="C18" s="116">
        <v>7000</v>
      </c>
      <c r="D18" s="144">
        <v>7000</v>
      </c>
      <c r="E18" s="112"/>
      <c r="F18" s="112"/>
      <c r="G18" s="112"/>
      <c r="H18" s="167">
        <v>7000</v>
      </c>
      <c r="I18" s="167">
        <v>7000</v>
      </c>
    </row>
    <row r="19" spans="1:9" s="116" customFormat="1" x14ac:dyDescent="0.2">
      <c r="A19" s="128">
        <v>3227</v>
      </c>
      <c r="B19" s="138" t="s">
        <v>65</v>
      </c>
      <c r="C19" s="131">
        <v>0</v>
      </c>
      <c r="D19" s="131">
        <v>0</v>
      </c>
      <c r="E19" s="112"/>
      <c r="F19" s="112"/>
      <c r="G19" s="112"/>
      <c r="H19" s="131">
        <v>0</v>
      </c>
      <c r="I19" s="131">
        <v>0</v>
      </c>
    </row>
    <row r="20" spans="1:9" s="116" customFormat="1" x14ac:dyDescent="0.2">
      <c r="A20" s="137">
        <v>323</v>
      </c>
      <c r="B20" s="139" t="s">
        <v>23</v>
      </c>
      <c r="C20" s="130">
        <f>SUM(C21:C28)</f>
        <v>91900</v>
      </c>
      <c r="D20" s="130">
        <f>SUM(D21:D28)</f>
        <v>91900</v>
      </c>
      <c r="E20" s="112"/>
      <c r="F20" s="112"/>
      <c r="G20" s="112"/>
      <c r="H20" s="130">
        <f>SUM(H21:H28)</f>
        <v>91900</v>
      </c>
      <c r="I20" s="130">
        <f>SUM(I21:I28)</f>
        <v>91900</v>
      </c>
    </row>
    <row r="21" spans="1:9" s="116" customFormat="1" x14ac:dyDescent="0.2">
      <c r="A21" s="128">
        <v>3231</v>
      </c>
      <c r="B21" s="138" t="s">
        <v>66</v>
      </c>
      <c r="C21" s="131">
        <v>10390</v>
      </c>
      <c r="D21" s="131">
        <v>10390</v>
      </c>
      <c r="E21" s="112"/>
      <c r="F21" s="112"/>
      <c r="G21" s="112"/>
      <c r="H21" s="131">
        <v>10390</v>
      </c>
      <c r="I21" s="131">
        <v>10390</v>
      </c>
    </row>
    <row r="22" spans="1:9" s="116" customFormat="1" x14ac:dyDescent="0.2">
      <c r="A22" s="128">
        <v>3233</v>
      </c>
      <c r="B22" s="138" t="s">
        <v>67</v>
      </c>
      <c r="C22" s="131">
        <v>960</v>
      </c>
      <c r="D22" s="131">
        <v>960</v>
      </c>
      <c r="E22" s="112"/>
      <c r="F22" s="112"/>
      <c r="G22" s="112"/>
      <c r="H22" s="131">
        <v>960</v>
      </c>
      <c r="I22" s="131">
        <v>960</v>
      </c>
    </row>
    <row r="23" spans="1:9" s="116" customFormat="1" x14ac:dyDescent="0.2">
      <c r="A23" s="128">
        <v>3234</v>
      </c>
      <c r="B23" s="138" t="s">
        <v>68</v>
      </c>
      <c r="C23" s="131">
        <v>43590</v>
      </c>
      <c r="D23" s="131">
        <v>43590</v>
      </c>
      <c r="E23" s="112"/>
      <c r="F23" s="112"/>
      <c r="G23" s="112"/>
      <c r="H23" s="131">
        <v>43590</v>
      </c>
      <c r="I23" s="131">
        <v>43590</v>
      </c>
    </row>
    <row r="24" spans="1:9" s="116" customFormat="1" x14ac:dyDescent="0.2">
      <c r="A24" s="128">
        <v>3235</v>
      </c>
      <c r="B24" s="138" t="s">
        <v>69</v>
      </c>
      <c r="C24" s="131">
        <v>8280</v>
      </c>
      <c r="D24" s="131">
        <v>8280</v>
      </c>
      <c r="E24" s="112"/>
      <c r="F24" s="112"/>
      <c r="G24" s="112"/>
      <c r="H24" s="131">
        <v>8280</v>
      </c>
      <c r="I24" s="131">
        <v>8280</v>
      </c>
    </row>
    <row r="25" spans="1:9" s="116" customFormat="1" x14ac:dyDescent="0.2">
      <c r="A25" s="128">
        <v>3236</v>
      </c>
      <c r="B25" s="138" t="s">
        <v>70</v>
      </c>
      <c r="C25" s="131">
        <v>8240</v>
      </c>
      <c r="D25" s="131">
        <v>8240</v>
      </c>
      <c r="E25" s="112"/>
      <c r="F25" s="112"/>
      <c r="G25" s="112"/>
      <c r="H25" s="131">
        <v>8240</v>
      </c>
      <c r="I25" s="131">
        <v>8240</v>
      </c>
    </row>
    <row r="26" spans="1:9" s="116" customFormat="1" x14ac:dyDescent="0.2">
      <c r="A26" s="128">
        <v>3237</v>
      </c>
      <c r="B26" s="138" t="s">
        <v>73</v>
      </c>
      <c r="C26" s="131">
        <v>5000</v>
      </c>
      <c r="D26" s="131">
        <v>5000</v>
      </c>
      <c r="E26" s="112"/>
      <c r="F26" s="112"/>
      <c r="G26" s="112"/>
      <c r="H26" s="131">
        <v>5000</v>
      </c>
      <c r="I26" s="131">
        <v>5000</v>
      </c>
    </row>
    <row r="27" spans="1:9" s="117" customFormat="1" x14ac:dyDescent="0.2">
      <c r="A27" s="128">
        <v>3238</v>
      </c>
      <c r="B27" s="138" t="s">
        <v>71</v>
      </c>
      <c r="C27" s="131">
        <v>15440</v>
      </c>
      <c r="D27" s="131">
        <v>15440</v>
      </c>
      <c r="E27" s="112"/>
      <c r="F27" s="112"/>
      <c r="G27" s="112"/>
      <c r="H27" s="131">
        <v>15440</v>
      </c>
      <c r="I27" s="131">
        <v>15440</v>
      </c>
    </row>
    <row r="28" spans="1:9" s="116" customFormat="1" x14ac:dyDescent="0.2">
      <c r="A28" s="128">
        <v>3239</v>
      </c>
      <c r="B28" s="138" t="s">
        <v>79</v>
      </c>
      <c r="C28" s="131">
        <v>0</v>
      </c>
      <c r="D28" s="131">
        <v>0</v>
      </c>
      <c r="E28" s="112"/>
      <c r="F28" s="112"/>
      <c r="G28" s="112"/>
      <c r="H28" s="131">
        <v>0</v>
      </c>
      <c r="I28" s="131">
        <v>0</v>
      </c>
    </row>
    <row r="29" spans="1:9" s="116" customFormat="1" x14ac:dyDescent="0.2">
      <c r="A29" s="137">
        <v>329</v>
      </c>
      <c r="B29" s="139" t="s">
        <v>72</v>
      </c>
      <c r="C29" s="130">
        <f>SUM(C30:C31)</f>
        <v>4802</v>
      </c>
      <c r="D29" s="130">
        <f>SUM(D30:D31)</f>
        <v>4802</v>
      </c>
      <c r="E29" s="112"/>
      <c r="F29" s="112"/>
      <c r="G29" s="112"/>
      <c r="H29" s="130">
        <f>SUM(H30:H31)</f>
        <v>4802</v>
      </c>
      <c r="I29" s="130">
        <f>SUM(I30:I31)</f>
        <v>4802</v>
      </c>
    </row>
    <row r="30" spans="1:9" s="144" customFormat="1" x14ac:dyDescent="0.2">
      <c r="A30" s="128">
        <v>3293</v>
      </c>
      <c r="B30" s="138" t="s">
        <v>99</v>
      </c>
      <c r="C30" s="131">
        <v>3575</v>
      </c>
      <c r="D30" s="131">
        <v>3575</v>
      </c>
      <c r="E30" s="112"/>
      <c r="F30" s="112"/>
      <c r="G30" s="112"/>
      <c r="H30" s="131">
        <v>3575</v>
      </c>
      <c r="I30" s="131">
        <v>3575</v>
      </c>
    </row>
    <row r="31" spans="1:9" s="116" customFormat="1" x14ac:dyDescent="0.2">
      <c r="A31" s="128">
        <v>3294</v>
      </c>
      <c r="B31" s="138" t="s">
        <v>74</v>
      </c>
      <c r="C31" s="131">
        <v>1227</v>
      </c>
      <c r="D31" s="131">
        <v>1227</v>
      </c>
      <c r="E31" s="112"/>
      <c r="F31" s="112"/>
      <c r="G31" s="112"/>
      <c r="H31" s="131">
        <v>1227</v>
      </c>
      <c r="I31" s="131">
        <v>1227</v>
      </c>
    </row>
    <row r="32" spans="1:9" s="5" customFormat="1" x14ac:dyDescent="0.2">
      <c r="A32" s="137">
        <v>34</v>
      </c>
      <c r="B32" s="139" t="s">
        <v>24</v>
      </c>
      <c r="C32" s="130">
        <f>C34</f>
        <v>5356</v>
      </c>
      <c r="D32" s="130">
        <f>D34</f>
        <v>5356</v>
      </c>
      <c r="E32" s="114"/>
      <c r="F32" s="114"/>
      <c r="G32" s="114" t="s">
        <v>80</v>
      </c>
      <c r="H32" s="130">
        <f>H34</f>
        <v>5356</v>
      </c>
      <c r="I32" s="130">
        <f>I34</f>
        <v>5356</v>
      </c>
    </row>
    <row r="33" spans="1:11" x14ac:dyDescent="0.2">
      <c r="A33" s="137">
        <v>343</v>
      </c>
      <c r="B33" s="139" t="s">
        <v>25</v>
      </c>
      <c r="C33" s="130">
        <f>C34</f>
        <v>5356</v>
      </c>
      <c r="D33" s="130">
        <f>D34</f>
        <v>5356</v>
      </c>
      <c r="E33" s="112"/>
      <c r="F33" s="112"/>
      <c r="G33" s="112"/>
      <c r="H33" s="130">
        <f>H34</f>
        <v>5356</v>
      </c>
      <c r="I33" s="130">
        <f>I34</f>
        <v>5356</v>
      </c>
    </row>
    <row r="34" spans="1:11" s="116" customFormat="1" ht="12.75" customHeight="1" x14ac:dyDescent="0.2">
      <c r="A34" s="128">
        <v>3431</v>
      </c>
      <c r="B34" s="138" t="s">
        <v>75</v>
      </c>
      <c r="C34" s="131">
        <v>5356</v>
      </c>
      <c r="D34" s="131">
        <v>5356</v>
      </c>
      <c r="E34" s="112"/>
      <c r="F34" s="112"/>
      <c r="G34" s="112"/>
      <c r="H34" s="131">
        <v>5356</v>
      </c>
      <c r="I34" s="131">
        <v>5356</v>
      </c>
    </row>
    <row r="35" spans="1:11" ht="24" x14ac:dyDescent="0.2">
      <c r="A35" s="148" t="s">
        <v>52</v>
      </c>
      <c r="B35" s="148" t="s">
        <v>45</v>
      </c>
      <c r="C35" s="158">
        <f>C36</f>
        <v>67348.38</v>
      </c>
      <c r="D35" s="158">
        <f>D36</f>
        <v>67348.38</v>
      </c>
      <c r="E35" s="148"/>
      <c r="F35" s="148"/>
      <c r="G35" s="148"/>
      <c r="H35" s="158">
        <f>H36</f>
        <v>67348.38</v>
      </c>
      <c r="I35" s="158">
        <f>I36</f>
        <v>67348.38</v>
      </c>
    </row>
    <row r="36" spans="1:11" x14ac:dyDescent="0.2">
      <c r="A36" s="137">
        <v>3</v>
      </c>
      <c r="B36" s="139" t="s">
        <v>41</v>
      </c>
      <c r="C36" s="129">
        <f>C37</f>
        <v>67348.38</v>
      </c>
      <c r="D36" s="129">
        <f>D37</f>
        <v>67348.38</v>
      </c>
      <c r="E36" s="112"/>
      <c r="F36" s="112"/>
      <c r="G36" s="112"/>
      <c r="H36" s="129">
        <f>H37</f>
        <v>67348.38</v>
      </c>
      <c r="I36" s="129">
        <f>I37</f>
        <v>67348.38</v>
      </c>
    </row>
    <row r="37" spans="1:11" x14ac:dyDescent="0.2">
      <c r="A37" s="137">
        <v>32</v>
      </c>
      <c r="B37" s="139" t="s">
        <v>20</v>
      </c>
      <c r="C37" s="129">
        <f>SUM(C38,C40)</f>
        <v>67348.38</v>
      </c>
      <c r="D37" s="129">
        <f>SUM(D38,D40)</f>
        <v>67348.38</v>
      </c>
      <c r="E37" s="112"/>
      <c r="F37" s="112"/>
      <c r="G37" s="112"/>
      <c r="H37" s="129">
        <f>SUM(H38,H40)</f>
        <v>67348.38</v>
      </c>
      <c r="I37" s="129">
        <f>SUM(I38,I40)</f>
        <v>67348.38</v>
      </c>
    </row>
    <row r="38" spans="1:11" s="116" customFormat="1" x14ac:dyDescent="0.2">
      <c r="A38" s="137">
        <v>322</v>
      </c>
      <c r="B38" s="139" t="s">
        <v>22</v>
      </c>
      <c r="C38" s="129">
        <f>C39</f>
        <v>14487.74</v>
      </c>
      <c r="D38" s="129">
        <f>D39</f>
        <v>14487.74</v>
      </c>
      <c r="E38" s="112"/>
      <c r="F38" s="112"/>
      <c r="G38" s="112"/>
      <c r="H38" s="129">
        <f>H39</f>
        <v>14487.74</v>
      </c>
      <c r="I38" s="129">
        <f>I39</f>
        <v>14487.74</v>
      </c>
    </row>
    <row r="39" spans="1:11" s="116" customFormat="1" ht="24" x14ac:dyDescent="0.2">
      <c r="A39" s="128">
        <v>3224</v>
      </c>
      <c r="B39" s="138" t="s">
        <v>76</v>
      </c>
      <c r="C39" s="132">
        <v>14487.74</v>
      </c>
      <c r="D39" s="132">
        <v>14487.74</v>
      </c>
      <c r="E39" s="112"/>
      <c r="F39" s="112"/>
      <c r="G39" s="112"/>
      <c r="H39" s="132">
        <v>14487.74</v>
      </c>
      <c r="I39" s="132">
        <v>14487.74</v>
      </c>
    </row>
    <row r="40" spans="1:11" x14ac:dyDescent="0.2">
      <c r="A40" s="137">
        <v>323</v>
      </c>
      <c r="B40" s="139" t="s">
        <v>23</v>
      </c>
      <c r="C40" s="129">
        <f>C41</f>
        <v>52860.639999999999</v>
      </c>
      <c r="D40" s="129">
        <f>D41</f>
        <v>52860.639999999999</v>
      </c>
      <c r="E40" s="112"/>
      <c r="F40" s="112"/>
      <c r="G40" s="112"/>
      <c r="H40" s="129">
        <f>H41</f>
        <v>52860.639999999999</v>
      </c>
      <c r="I40" s="129">
        <f>I41</f>
        <v>52860.639999999999</v>
      </c>
    </row>
    <row r="41" spans="1:11" s="116" customFormat="1" ht="24" x14ac:dyDescent="0.2">
      <c r="A41" s="128">
        <v>3232</v>
      </c>
      <c r="B41" s="138" t="s">
        <v>77</v>
      </c>
      <c r="C41" s="132">
        <v>52860.639999999999</v>
      </c>
      <c r="D41" s="132">
        <v>52860.639999999999</v>
      </c>
      <c r="E41" s="112"/>
      <c r="F41" s="112"/>
      <c r="G41" s="112"/>
      <c r="H41" s="132">
        <v>52860.639999999999</v>
      </c>
      <c r="I41" s="132">
        <v>52860.639999999999</v>
      </c>
    </row>
    <row r="42" spans="1:11" x14ac:dyDescent="0.2">
      <c r="A42" s="148" t="s">
        <v>82</v>
      </c>
      <c r="B42" s="148" t="s">
        <v>102</v>
      </c>
      <c r="C42" s="157">
        <f>C43</f>
        <v>214429.57</v>
      </c>
      <c r="D42" s="157">
        <f>D43</f>
        <v>214429.57</v>
      </c>
      <c r="E42" s="148"/>
      <c r="F42" s="148"/>
      <c r="G42" s="148"/>
      <c r="H42" s="157">
        <f>H43</f>
        <v>214429.57</v>
      </c>
      <c r="I42" s="157">
        <f>I43</f>
        <v>214429.57</v>
      </c>
      <c r="J42" s="122"/>
      <c r="K42" s="122"/>
    </row>
    <row r="43" spans="1:11" s="144" customFormat="1" ht="24" x14ac:dyDescent="0.2">
      <c r="A43" s="148" t="s">
        <v>101</v>
      </c>
      <c r="B43" s="148"/>
      <c r="C43" s="157">
        <f>C44</f>
        <v>214429.57</v>
      </c>
      <c r="D43" s="157">
        <f>D44</f>
        <v>214429.57</v>
      </c>
      <c r="E43" s="148"/>
      <c r="F43" s="148"/>
      <c r="G43" s="148"/>
      <c r="H43" s="157">
        <f>H44</f>
        <v>214429.57</v>
      </c>
      <c r="I43" s="157">
        <f>I44</f>
        <v>214429.57</v>
      </c>
      <c r="J43" s="122"/>
      <c r="K43" s="122"/>
    </row>
    <row r="44" spans="1:11" s="117" customFormat="1" x14ac:dyDescent="0.2">
      <c r="A44" s="123">
        <v>3</v>
      </c>
      <c r="B44" s="119" t="s">
        <v>41</v>
      </c>
      <c r="C44" s="133">
        <f>SUM(C45,C52)</f>
        <v>214429.57</v>
      </c>
      <c r="D44" s="133">
        <f>SUM(D45,D52)</f>
        <v>214429.57</v>
      </c>
      <c r="E44" s="119"/>
      <c r="F44" s="119"/>
      <c r="G44" s="119"/>
      <c r="H44" s="133">
        <f>SUM(H45,H52)</f>
        <v>214429.57</v>
      </c>
      <c r="I44" s="133">
        <f>SUM(I45,I52)</f>
        <v>214429.57</v>
      </c>
      <c r="J44" s="122"/>
      <c r="K44" s="122"/>
    </row>
    <row r="45" spans="1:11" s="117" customFormat="1" x14ac:dyDescent="0.2">
      <c r="A45" s="123">
        <v>31</v>
      </c>
      <c r="B45" s="119" t="s">
        <v>81</v>
      </c>
      <c r="C45" s="133">
        <f>SUM(C46,C48,C50)</f>
        <v>200829.57</v>
      </c>
      <c r="D45" s="133">
        <f>SUM(D46,D48,D50)</f>
        <v>200829.57</v>
      </c>
      <c r="E45" s="119"/>
      <c r="F45" s="119"/>
      <c r="G45" s="119"/>
      <c r="H45" s="133">
        <f>SUM(H46,H48,H50)</f>
        <v>200829.57</v>
      </c>
      <c r="I45" s="133">
        <f>SUM(I46,I48,I50)</f>
        <v>200829.57</v>
      </c>
      <c r="J45" s="122"/>
      <c r="K45" s="122"/>
    </row>
    <row r="46" spans="1:11" s="117" customFormat="1" x14ac:dyDescent="0.2">
      <c r="A46" s="123">
        <v>311</v>
      </c>
      <c r="B46" s="119" t="s">
        <v>83</v>
      </c>
      <c r="C46" s="133">
        <f>C47</f>
        <v>167235.68</v>
      </c>
      <c r="D46" s="133">
        <f>D47</f>
        <v>167235.68</v>
      </c>
      <c r="E46" s="119"/>
      <c r="F46" s="119"/>
      <c r="G46" s="119"/>
      <c r="H46" s="133">
        <f>H47</f>
        <v>167235.68</v>
      </c>
      <c r="I46" s="133">
        <f>I47</f>
        <v>167235.68</v>
      </c>
      <c r="J46" s="122"/>
      <c r="K46" s="122"/>
    </row>
    <row r="47" spans="1:11" s="117" customFormat="1" x14ac:dyDescent="0.2">
      <c r="A47" s="124">
        <v>3111</v>
      </c>
      <c r="B47" s="125" t="s">
        <v>84</v>
      </c>
      <c r="C47" s="134">
        <v>167235.68</v>
      </c>
      <c r="D47" s="134">
        <v>167235.68</v>
      </c>
      <c r="E47" s="119"/>
      <c r="F47" s="119"/>
      <c r="G47" s="119"/>
      <c r="H47" s="134">
        <v>167235.68</v>
      </c>
      <c r="I47" s="134">
        <v>167235.68</v>
      </c>
      <c r="J47" s="122"/>
      <c r="K47" s="122"/>
    </row>
    <row r="48" spans="1:11" s="117" customFormat="1" x14ac:dyDescent="0.2">
      <c r="A48" s="123">
        <v>312</v>
      </c>
      <c r="B48" s="119" t="s">
        <v>85</v>
      </c>
      <c r="C48" s="135">
        <f>C49</f>
        <v>6000</v>
      </c>
      <c r="D48" s="135">
        <f>D49</f>
        <v>6000</v>
      </c>
      <c r="E48" s="119"/>
      <c r="F48" s="119"/>
      <c r="G48" s="119"/>
      <c r="H48" s="135">
        <f>H49</f>
        <v>6000</v>
      </c>
      <c r="I48" s="135">
        <f>I49</f>
        <v>6000</v>
      </c>
      <c r="J48" s="122"/>
      <c r="K48" s="122"/>
    </row>
    <row r="49" spans="1:11" s="117" customFormat="1" x14ac:dyDescent="0.2">
      <c r="A49" s="124">
        <v>3121</v>
      </c>
      <c r="B49" s="125" t="s">
        <v>85</v>
      </c>
      <c r="C49" s="136">
        <v>6000</v>
      </c>
      <c r="D49" s="136">
        <v>6000</v>
      </c>
      <c r="E49" s="119"/>
      <c r="F49" s="119"/>
      <c r="G49" s="119"/>
      <c r="H49" s="136">
        <v>6000</v>
      </c>
      <c r="I49" s="136">
        <v>6000</v>
      </c>
      <c r="J49" s="122"/>
      <c r="K49" s="122"/>
    </row>
    <row r="50" spans="1:11" s="117" customFormat="1" x14ac:dyDescent="0.2">
      <c r="A50" s="123">
        <v>313</v>
      </c>
      <c r="B50" s="119" t="s">
        <v>86</v>
      </c>
      <c r="C50" s="133">
        <f>C51</f>
        <v>27593.89</v>
      </c>
      <c r="D50" s="133">
        <f>D51</f>
        <v>27593.89</v>
      </c>
      <c r="E50" s="119"/>
      <c r="F50" s="119"/>
      <c r="G50" s="119"/>
      <c r="H50" s="133">
        <f>H51</f>
        <v>27593.89</v>
      </c>
      <c r="I50" s="133">
        <f>I51</f>
        <v>27593.89</v>
      </c>
      <c r="J50" s="122"/>
      <c r="K50" s="122"/>
    </row>
    <row r="51" spans="1:11" s="117" customFormat="1" x14ac:dyDescent="0.2">
      <c r="A51" s="124">
        <v>3132</v>
      </c>
      <c r="B51" s="125" t="s">
        <v>87</v>
      </c>
      <c r="C51" s="134">
        <v>27593.89</v>
      </c>
      <c r="D51" s="134">
        <v>27593.89</v>
      </c>
      <c r="E51" s="119"/>
      <c r="F51" s="119"/>
      <c r="G51" s="119"/>
      <c r="H51" s="134">
        <v>27593.89</v>
      </c>
      <c r="I51" s="134">
        <v>27593.89</v>
      </c>
      <c r="J51" s="122"/>
      <c r="K51" s="122"/>
    </row>
    <row r="52" spans="1:11" s="117" customFormat="1" x14ac:dyDescent="0.2">
      <c r="A52" s="123">
        <v>32</v>
      </c>
      <c r="B52" s="119" t="s">
        <v>20</v>
      </c>
      <c r="C52" s="129">
        <f>C53</f>
        <v>13600</v>
      </c>
      <c r="D52" s="129">
        <f>D53</f>
        <v>13600</v>
      </c>
      <c r="E52" s="119"/>
      <c r="F52" s="119"/>
      <c r="G52" s="119"/>
      <c r="H52" s="129">
        <f>H53</f>
        <v>13600</v>
      </c>
      <c r="I52" s="129">
        <f>I53</f>
        <v>13600</v>
      </c>
      <c r="J52" s="122"/>
      <c r="K52" s="122"/>
    </row>
    <row r="53" spans="1:11" x14ac:dyDescent="0.2">
      <c r="A53" s="137">
        <v>321</v>
      </c>
      <c r="B53" s="138" t="s">
        <v>88</v>
      </c>
      <c r="C53" s="129">
        <f>SUM(C54,C55)</f>
        <v>13600</v>
      </c>
      <c r="D53" s="129">
        <f>SUM(D54,D55)</f>
        <v>13600</v>
      </c>
      <c r="E53" s="112"/>
      <c r="F53" s="112"/>
      <c r="G53" s="112"/>
      <c r="H53" s="129">
        <f>SUM(H54,H55)</f>
        <v>13600</v>
      </c>
      <c r="I53" s="129">
        <f>SUM(I54,I55)</f>
        <v>13600</v>
      </c>
    </row>
    <row r="54" spans="1:11" s="144" customFormat="1" x14ac:dyDescent="0.2">
      <c r="A54" s="128">
        <v>3211</v>
      </c>
      <c r="B54" s="138" t="s">
        <v>60</v>
      </c>
      <c r="C54" s="132">
        <v>600</v>
      </c>
      <c r="D54" s="132">
        <v>600</v>
      </c>
      <c r="E54" s="112"/>
      <c r="F54" s="112"/>
      <c r="G54" s="112"/>
      <c r="H54" s="132">
        <v>600</v>
      </c>
      <c r="I54" s="132">
        <v>600</v>
      </c>
    </row>
    <row r="55" spans="1:11" s="117" customFormat="1" x14ac:dyDescent="0.2">
      <c r="A55" s="128">
        <v>3212</v>
      </c>
      <c r="B55" s="138" t="s">
        <v>89</v>
      </c>
      <c r="C55" s="132">
        <v>13000</v>
      </c>
      <c r="D55" s="132">
        <v>13000</v>
      </c>
      <c r="E55" s="112"/>
      <c r="F55" s="112"/>
      <c r="G55" s="112"/>
      <c r="H55" s="132">
        <v>13000</v>
      </c>
      <c r="I55" s="132">
        <v>13000</v>
      </c>
    </row>
    <row r="56" spans="1:11" s="117" customFormat="1" x14ac:dyDescent="0.2">
      <c r="A56" s="148" t="s">
        <v>94</v>
      </c>
      <c r="B56" s="148" t="s">
        <v>93</v>
      </c>
      <c r="C56" s="157">
        <f>C58</f>
        <v>3913.04</v>
      </c>
      <c r="D56" s="157">
        <f>D58</f>
        <v>3913.04</v>
      </c>
      <c r="E56" s="148"/>
      <c r="F56" s="148"/>
      <c r="G56" s="148"/>
      <c r="H56" s="157">
        <f>H58</f>
        <v>3913.04</v>
      </c>
      <c r="I56" s="157">
        <f>I58</f>
        <v>3913.04</v>
      </c>
    </row>
    <row r="57" spans="1:11" s="145" customFormat="1" ht="24" x14ac:dyDescent="0.2">
      <c r="A57" s="148" t="s">
        <v>101</v>
      </c>
      <c r="B57" s="148"/>
      <c r="C57" s="157"/>
      <c r="D57" s="157"/>
      <c r="E57" s="148"/>
      <c r="F57" s="148"/>
      <c r="G57" s="148"/>
      <c r="H57" s="157"/>
      <c r="I57" s="157"/>
    </row>
    <row r="58" spans="1:11" s="117" customFormat="1" x14ac:dyDescent="0.2">
      <c r="A58" s="110">
        <v>3</v>
      </c>
      <c r="B58" s="115" t="s">
        <v>41</v>
      </c>
      <c r="C58" s="133">
        <f t="shared" ref="C58:D60" si="0">C59</f>
        <v>3913.04</v>
      </c>
      <c r="D58" s="133">
        <f t="shared" si="0"/>
        <v>3913.04</v>
      </c>
      <c r="E58" s="119"/>
      <c r="F58" s="119"/>
      <c r="G58" s="119"/>
      <c r="H58" s="133">
        <f t="shared" ref="H58:I60" si="1">H59</f>
        <v>3913.04</v>
      </c>
      <c r="I58" s="133">
        <f t="shared" si="1"/>
        <v>3913.04</v>
      </c>
    </row>
    <row r="59" spans="1:11" s="117" customFormat="1" x14ac:dyDescent="0.2">
      <c r="A59" s="121">
        <v>32</v>
      </c>
      <c r="B59" s="118" t="s">
        <v>20</v>
      </c>
      <c r="C59" s="133">
        <f t="shared" si="0"/>
        <v>3913.04</v>
      </c>
      <c r="D59" s="133">
        <f t="shared" si="0"/>
        <v>3913.04</v>
      </c>
      <c r="E59" s="119"/>
      <c r="F59" s="119"/>
      <c r="G59" s="119"/>
      <c r="H59" s="133">
        <f t="shared" si="1"/>
        <v>3913.04</v>
      </c>
      <c r="I59" s="133">
        <f t="shared" si="1"/>
        <v>3913.04</v>
      </c>
    </row>
    <row r="60" spans="1:11" s="117" customFormat="1" x14ac:dyDescent="0.2">
      <c r="A60" s="110">
        <v>323</v>
      </c>
      <c r="B60" s="115" t="s">
        <v>23</v>
      </c>
      <c r="C60" s="133">
        <f t="shared" si="0"/>
        <v>3913.04</v>
      </c>
      <c r="D60" s="133">
        <f t="shared" si="0"/>
        <v>3913.04</v>
      </c>
      <c r="E60" s="112"/>
      <c r="F60" s="112"/>
      <c r="G60" s="112"/>
      <c r="H60" s="133">
        <f t="shared" si="1"/>
        <v>3913.04</v>
      </c>
      <c r="I60" s="133">
        <f t="shared" si="1"/>
        <v>3913.04</v>
      </c>
    </row>
    <row r="61" spans="1:11" s="117" customFormat="1" x14ac:dyDescent="0.2">
      <c r="A61" s="107">
        <v>3237</v>
      </c>
      <c r="B61" s="108" t="s">
        <v>73</v>
      </c>
      <c r="C61" s="134">
        <v>3913.04</v>
      </c>
      <c r="D61" s="134">
        <v>3913.04</v>
      </c>
      <c r="E61" s="112"/>
      <c r="F61" s="112"/>
      <c r="G61" s="112"/>
      <c r="H61" s="134">
        <v>3913.04</v>
      </c>
      <c r="I61" s="134">
        <v>3913.04</v>
      </c>
    </row>
    <row r="62" spans="1:11" ht="25.5" x14ac:dyDescent="0.2">
      <c r="A62" s="150" t="s">
        <v>46</v>
      </c>
      <c r="B62" s="150" t="s">
        <v>50</v>
      </c>
      <c r="C62" s="151">
        <f>C63</f>
        <v>8559731</v>
      </c>
      <c r="D62" s="152">
        <v>0</v>
      </c>
      <c r="E62" s="151">
        <v>4000</v>
      </c>
      <c r="F62" s="151">
        <f>F63</f>
        <v>204000</v>
      </c>
      <c r="G62" s="153">
        <f>G63</f>
        <v>8351731</v>
      </c>
      <c r="H62" s="147">
        <v>8559731</v>
      </c>
      <c r="I62" s="147">
        <v>8559731</v>
      </c>
    </row>
    <row r="63" spans="1:11" x14ac:dyDescent="0.2">
      <c r="A63" s="148" t="s">
        <v>47</v>
      </c>
      <c r="B63" s="148" t="s">
        <v>51</v>
      </c>
      <c r="C63" s="147">
        <f>SUM(C65,C73,C80,C86,C92,C107,C113,C127,C133,C139)</f>
        <v>8559731</v>
      </c>
      <c r="D63" s="155">
        <v>0</v>
      </c>
      <c r="E63" s="147">
        <v>4000</v>
      </c>
      <c r="F63" s="147">
        <f>SUM(F73,F80,F107)</f>
        <v>204000</v>
      </c>
      <c r="G63" s="156">
        <f>SUM(G86,G92,G107,G113,G127,G133,G139)</f>
        <v>8351731</v>
      </c>
      <c r="H63" s="147">
        <v>8559731</v>
      </c>
      <c r="I63" s="147">
        <v>8559731</v>
      </c>
    </row>
    <row r="64" spans="1:11" s="145" customFormat="1" x14ac:dyDescent="0.2">
      <c r="A64" s="148" t="s">
        <v>105</v>
      </c>
      <c r="B64" s="148"/>
      <c r="C64" s="147"/>
      <c r="D64" s="155"/>
      <c r="E64" s="147"/>
      <c r="F64" s="147"/>
      <c r="G64" s="156"/>
      <c r="H64" s="148"/>
      <c r="I64" s="148"/>
    </row>
    <row r="65" spans="1:9" s="117" customFormat="1" x14ac:dyDescent="0.2">
      <c r="A65" s="123">
        <v>3</v>
      </c>
      <c r="B65" s="115" t="s">
        <v>41</v>
      </c>
      <c r="C65" s="135">
        <f>C66</f>
        <v>4000</v>
      </c>
      <c r="D65" s="119"/>
      <c r="E65" s="135">
        <f>E66</f>
        <v>4000</v>
      </c>
      <c r="F65" s="119"/>
      <c r="G65" s="119"/>
      <c r="H65" s="135">
        <f>H66</f>
        <v>4000</v>
      </c>
      <c r="I65" s="135">
        <f>I66</f>
        <v>4000</v>
      </c>
    </row>
    <row r="66" spans="1:9" s="145" customFormat="1" x14ac:dyDescent="0.2">
      <c r="A66" s="123">
        <v>32</v>
      </c>
      <c r="B66" s="119" t="s">
        <v>20</v>
      </c>
      <c r="C66" s="135">
        <f>SUM(C67,C69)</f>
        <v>4000</v>
      </c>
      <c r="D66" s="119"/>
      <c r="E66" s="135">
        <f>SUM(E67,E69)</f>
        <v>4000</v>
      </c>
      <c r="F66" s="119"/>
      <c r="G66" s="119"/>
      <c r="H66" s="135">
        <f>SUM(H67,H69)</f>
        <v>4000</v>
      </c>
      <c r="I66" s="135">
        <f>SUM(I67,I69)</f>
        <v>4000</v>
      </c>
    </row>
    <row r="67" spans="1:9" s="145" customFormat="1" x14ac:dyDescent="0.2">
      <c r="A67" s="123">
        <v>321</v>
      </c>
      <c r="B67" s="138" t="s">
        <v>88</v>
      </c>
      <c r="C67" s="135">
        <f>C68</f>
        <v>1800</v>
      </c>
      <c r="D67" s="119"/>
      <c r="E67" s="135">
        <f>E68</f>
        <v>1800</v>
      </c>
      <c r="F67" s="119"/>
      <c r="G67" s="119"/>
      <c r="H67" s="135">
        <f>H68</f>
        <v>1800</v>
      </c>
      <c r="I67" s="135">
        <f>I68</f>
        <v>1800</v>
      </c>
    </row>
    <row r="68" spans="1:9" s="145" customFormat="1" x14ac:dyDescent="0.2">
      <c r="A68" s="124">
        <v>3213</v>
      </c>
      <c r="B68" s="138" t="s">
        <v>60</v>
      </c>
      <c r="C68" s="136">
        <v>1800</v>
      </c>
      <c r="D68" s="119"/>
      <c r="E68" s="136">
        <v>1800</v>
      </c>
      <c r="F68" s="119"/>
      <c r="G68" s="119"/>
      <c r="H68" s="136">
        <v>1800</v>
      </c>
      <c r="I68" s="136">
        <v>1800</v>
      </c>
    </row>
    <row r="69" spans="1:9" s="117" customFormat="1" x14ac:dyDescent="0.2">
      <c r="A69" s="123">
        <v>322</v>
      </c>
      <c r="B69" s="139" t="s">
        <v>22</v>
      </c>
      <c r="C69" s="135">
        <f>SUM(C70:C71)</f>
        <v>2200</v>
      </c>
      <c r="D69" s="119"/>
      <c r="E69" s="135">
        <f>SUM(E70:E71)</f>
        <v>2200</v>
      </c>
      <c r="F69" s="119"/>
      <c r="G69" s="135"/>
      <c r="H69" s="135">
        <f>SUM(H70:H71)</f>
        <v>2200</v>
      </c>
      <c r="I69" s="135">
        <f>SUM(I70:I71)</f>
        <v>2200</v>
      </c>
    </row>
    <row r="70" spans="1:9" s="117" customFormat="1" x14ac:dyDescent="0.2">
      <c r="A70" s="124">
        <v>3223</v>
      </c>
      <c r="B70" s="138" t="s">
        <v>63</v>
      </c>
      <c r="C70" s="136">
        <v>1200</v>
      </c>
      <c r="D70" s="119"/>
      <c r="E70" s="136">
        <v>1200</v>
      </c>
      <c r="F70" s="119"/>
      <c r="G70" s="135"/>
      <c r="H70" s="136">
        <v>1200</v>
      </c>
      <c r="I70" s="136">
        <v>1200</v>
      </c>
    </row>
    <row r="71" spans="1:9" s="117" customFormat="1" x14ac:dyDescent="0.2">
      <c r="A71" s="124">
        <v>3225</v>
      </c>
      <c r="B71" s="138" t="s">
        <v>64</v>
      </c>
      <c r="C71" s="136">
        <v>1000</v>
      </c>
      <c r="D71" s="119"/>
      <c r="E71" s="136">
        <v>1000</v>
      </c>
      <c r="F71" s="119"/>
      <c r="G71" s="135"/>
      <c r="H71" s="136">
        <v>1000</v>
      </c>
      <c r="I71" s="136">
        <v>1000</v>
      </c>
    </row>
    <row r="72" spans="1:9" s="145" customFormat="1" ht="36" x14ac:dyDescent="0.2">
      <c r="A72" s="164" t="s">
        <v>107</v>
      </c>
      <c r="B72" s="162"/>
      <c r="C72" s="147">
        <f>C73</f>
        <v>10000</v>
      </c>
      <c r="D72" s="148"/>
      <c r="E72" s="163"/>
      <c r="F72" s="147">
        <f>F73</f>
        <v>10000</v>
      </c>
      <c r="G72" s="147"/>
      <c r="H72" s="147">
        <f>H73</f>
        <v>10000</v>
      </c>
      <c r="I72" s="147">
        <f>I73</f>
        <v>10000</v>
      </c>
    </row>
    <row r="73" spans="1:9" s="117" customFormat="1" x14ac:dyDescent="0.2">
      <c r="A73" s="123">
        <v>3</v>
      </c>
      <c r="B73" s="115" t="s">
        <v>98</v>
      </c>
      <c r="C73" s="135">
        <f>C74</f>
        <v>10000</v>
      </c>
      <c r="D73" s="119"/>
      <c r="E73" s="136"/>
      <c r="F73" s="135">
        <f>F74</f>
        <v>10000</v>
      </c>
      <c r="G73" s="135"/>
      <c r="H73" s="135">
        <f>H74</f>
        <v>10000</v>
      </c>
      <c r="I73" s="135">
        <f>I74</f>
        <v>10000</v>
      </c>
    </row>
    <row r="74" spans="1:9" s="117" customFormat="1" x14ac:dyDescent="0.2">
      <c r="A74" s="123">
        <v>32</v>
      </c>
      <c r="B74" s="118" t="s">
        <v>20</v>
      </c>
      <c r="C74" s="135">
        <f>SUM(C75,C77)</f>
        <v>10000</v>
      </c>
      <c r="D74" s="119"/>
      <c r="E74" s="136"/>
      <c r="F74" s="135">
        <f>SUM(F75,F77)</f>
        <v>10000</v>
      </c>
      <c r="G74" s="135"/>
      <c r="H74" s="135">
        <f>SUM(H75,H77)</f>
        <v>10000</v>
      </c>
      <c r="I74" s="135">
        <f>SUM(I75,I77)</f>
        <v>10000</v>
      </c>
    </row>
    <row r="75" spans="1:9" s="117" customFormat="1" x14ac:dyDescent="0.2">
      <c r="A75" s="123">
        <v>322</v>
      </c>
      <c r="B75" s="139" t="s">
        <v>22</v>
      </c>
      <c r="C75" s="135">
        <f>C76</f>
        <v>5000</v>
      </c>
      <c r="D75" s="119"/>
      <c r="E75" s="136"/>
      <c r="F75" s="135">
        <f>F76</f>
        <v>5000</v>
      </c>
      <c r="G75" s="135"/>
      <c r="H75" s="135">
        <f>H76</f>
        <v>5000</v>
      </c>
      <c r="I75" s="135">
        <f>I76</f>
        <v>5000</v>
      </c>
    </row>
    <row r="76" spans="1:9" s="145" customFormat="1" x14ac:dyDescent="0.2">
      <c r="A76" s="124">
        <v>3222</v>
      </c>
      <c r="B76" s="125" t="s">
        <v>92</v>
      </c>
      <c r="C76" s="136">
        <v>5000</v>
      </c>
      <c r="D76" s="119"/>
      <c r="E76" s="136"/>
      <c r="F76" s="136">
        <v>5000</v>
      </c>
      <c r="G76" s="135"/>
      <c r="H76" s="136">
        <v>5000</v>
      </c>
      <c r="I76" s="136">
        <v>5000</v>
      </c>
    </row>
    <row r="77" spans="1:9" s="145" customFormat="1" x14ac:dyDescent="0.2">
      <c r="A77" s="124">
        <v>329</v>
      </c>
      <c r="B77" s="125" t="s">
        <v>72</v>
      </c>
      <c r="C77" s="135">
        <f>C78</f>
        <v>5000</v>
      </c>
      <c r="D77" s="119"/>
      <c r="E77" s="136"/>
      <c r="F77" s="135">
        <f>F78</f>
        <v>5000</v>
      </c>
      <c r="G77" s="135"/>
      <c r="H77" s="135">
        <f>H78</f>
        <v>5000</v>
      </c>
      <c r="I77" s="135">
        <f>I78</f>
        <v>5000</v>
      </c>
    </row>
    <row r="78" spans="1:9" s="117" customFormat="1" x14ac:dyDescent="0.2">
      <c r="A78" s="124">
        <v>3299</v>
      </c>
      <c r="B78" s="125" t="s">
        <v>72</v>
      </c>
      <c r="C78" s="136">
        <v>5000</v>
      </c>
      <c r="D78" s="119"/>
      <c r="E78" s="135"/>
      <c r="F78" s="136">
        <v>5000</v>
      </c>
      <c r="G78" s="135"/>
      <c r="H78" s="136">
        <v>5000</v>
      </c>
      <c r="I78" s="136">
        <v>5000</v>
      </c>
    </row>
    <row r="79" spans="1:9" s="145" customFormat="1" ht="24" x14ac:dyDescent="0.2">
      <c r="A79" s="164" t="s">
        <v>106</v>
      </c>
      <c r="B79" s="165"/>
      <c r="C79" s="147">
        <f>C80</f>
        <v>20000</v>
      </c>
      <c r="D79" s="148"/>
      <c r="E79" s="147"/>
      <c r="F79" s="147">
        <f>F80</f>
        <v>20000</v>
      </c>
      <c r="G79" s="147"/>
      <c r="H79" s="147">
        <f t="shared" ref="H79:I81" si="2">H80</f>
        <v>20000</v>
      </c>
      <c r="I79" s="147">
        <f t="shared" si="2"/>
        <v>20000</v>
      </c>
    </row>
    <row r="80" spans="1:9" s="117" customFormat="1" x14ac:dyDescent="0.2">
      <c r="A80" s="123">
        <v>3</v>
      </c>
      <c r="B80" s="115" t="s">
        <v>41</v>
      </c>
      <c r="C80" s="135">
        <f>C81</f>
        <v>20000</v>
      </c>
      <c r="D80" s="119"/>
      <c r="E80" s="135"/>
      <c r="F80" s="135">
        <f>F81</f>
        <v>20000</v>
      </c>
      <c r="G80" s="135"/>
      <c r="H80" s="135">
        <f t="shared" si="2"/>
        <v>20000</v>
      </c>
      <c r="I80" s="135">
        <f t="shared" si="2"/>
        <v>20000</v>
      </c>
    </row>
    <row r="81" spans="1:9" s="117" customFormat="1" x14ac:dyDescent="0.2">
      <c r="A81" s="123">
        <v>32</v>
      </c>
      <c r="B81" s="118" t="s">
        <v>20</v>
      </c>
      <c r="C81" s="135">
        <f>C82</f>
        <v>20000</v>
      </c>
      <c r="D81" s="119"/>
      <c r="E81" s="135"/>
      <c r="F81" s="135">
        <f>F82</f>
        <v>20000</v>
      </c>
      <c r="G81" s="135"/>
      <c r="H81" s="135">
        <f t="shared" si="2"/>
        <v>20000</v>
      </c>
      <c r="I81" s="135">
        <f t="shared" si="2"/>
        <v>20000</v>
      </c>
    </row>
    <row r="82" spans="1:9" s="145" customFormat="1" x14ac:dyDescent="0.2">
      <c r="A82" s="123">
        <v>323</v>
      </c>
      <c r="B82" s="115" t="s">
        <v>23</v>
      </c>
      <c r="C82" s="135">
        <f>SUM(C83:C84)</f>
        <v>20000</v>
      </c>
      <c r="D82" s="119"/>
      <c r="E82" s="135"/>
      <c r="F82" s="135">
        <f>SUM(F83:F84)</f>
        <v>20000</v>
      </c>
      <c r="G82" s="135"/>
      <c r="H82" s="135">
        <f>SUM(H83:H84)</f>
        <v>20000</v>
      </c>
      <c r="I82" s="135">
        <f>SUM(I83:I84)</f>
        <v>20000</v>
      </c>
    </row>
    <row r="83" spans="1:9" s="145" customFormat="1" x14ac:dyDescent="0.2">
      <c r="A83" s="124">
        <v>3231</v>
      </c>
      <c r="B83" s="138" t="s">
        <v>66</v>
      </c>
      <c r="C83" s="136">
        <v>10000</v>
      </c>
      <c r="D83" s="119"/>
      <c r="E83" s="135"/>
      <c r="F83" s="136">
        <v>10000</v>
      </c>
      <c r="G83" s="135"/>
      <c r="H83" s="136">
        <v>10000</v>
      </c>
      <c r="I83" s="136">
        <v>10000</v>
      </c>
    </row>
    <row r="84" spans="1:9" s="117" customFormat="1" ht="12.75" customHeight="1" x14ac:dyDescent="0.2">
      <c r="A84" s="124">
        <v>3232</v>
      </c>
      <c r="B84" s="138" t="s">
        <v>77</v>
      </c>
      <c r="C84" s="136">
        <v>10000</v>
      </c>
      <c r="D84" s="119"/>
      <c r="E84" s="135"/>
      <c r="F84" s="136">
        <v>10000</v>
      </c>
      <c r="G84" s="135"/>
      <c r="H84" s="136">
        <v>10000</v>
      </c>
      <c r="I84" s="136">
        <v>10000</v>
      </c>
    </row>
    <row r="85" spans="1:9" s="145" customFormat="1" ht="12.75" customHeight="1" x14ac:dyDescent="0.2">
      <c r="A85" s="148" t="s">
        <v>109</v>
      </c>
      <c r="B85" s="148"/>
      <c r="C85" s="147">
        <f>C86</f>
        <v>205000</v>
      </c>
      <c r="D85" s="148"/>
      <c r="E85" s="148"/>
      <c r="F85" s="148"/>
      <c r="G85" s="147">
        <f t="shared" ref="G85:I86" si="3">G86</f>
        <v>205000</v>
      </c>
      <c r="H85" s="147">
        <f t="shared" si="3"/>
        <v>205000</v>
      </c>
      <c r="I85" s="147">
        <f t="shared" si="3"/>
        <v>205000</v>
      </c>
    </row>
    <row r="86" spans="1:9" s="117" customFormat="1" x14ac:dyDescent="0.2">
      <c r="A86" s="123">
        <v>3</v>
      </c>
      <c r="B86" s="115" t="s">
        <v>41</v>
      </c>
      <c r="C86" s="135">
        <f>C87</f>
        <v>205000</v>
      </c>
      <c r="D86" s="119"/>
      <c r="E86" s="135"/>
      <c r="F86" s="136"/>
      <c r="G86" s="135">
        <f t="shared" si="3"/>
        <v>205000</v>
      </c>
      <c r="H86" s="135">
        <f t="shared" si="3"/>
        <v>205000</v>
      </c>
      <c r="I86" s="135">
        <f t="shared" si="3"/>
        <v>205000</v>
      </c>
    </row>
    <row r="87" spans="1:9" s="117" customFormat="1" x14ac:dyDescent="0.2">
      <c r="A87" s="123">
        <v>32</v>
      </c>
      <c r="B87" s="118" t="s">
        <v>20</v>
      </c>
      <c r="C87" s="135">
        <f>SUM(C90,C88)</f>
        <v>205000</v>
      </c>
      <c r="D87" s="119"/>
      <c r="E87" s="135"/>
      <c r="F87" s="136"/>
      <c r="G87" s="135">
        <f>SUM(G90,G88)</f>
        <v>205000</v>
      </c>
      <c r="H87" s="135">
        <f>SUM(H90,H88)</f>
        <v>205000</v>
      </c>
      <c r="I87" s="135">
        <f>SUM(I90,I88)</f>
        <v>205000</v>
      </c>
    </row>
    <row r="88" spans="1:9" s="117" customFormat="1" x14ac:dyDescent="0.2">
      <c r="A88" s="123">
        <v>322</v>
      </c>
      <c r="B88" s="138" t="s">
        <v>64</v>
      </c>
      <c r="C88" s="135">
        <f>C89</f>
        <v>20000</v>
      </c>
      <c r="D88" s="119"/>
      <c r="E88" s="135"/>
      <c r="F88" s="136"/>
      <c r="G88" s="135">
        <f>G89</f>
        <v>20000</v>
      </c>
      <c r="H88" s="135">
        <f>H89</f>
        <v>20000</v>
      </c>
      <c r="I88" s="135">
        <f>I89</f>
        <v>20000</v>
      </c>
    </row>
    <row r="89" spans="1:9" s="117" customFormat="1" x14ac:dyDescent="0.2">
      <c r="A89" s="124">
        <v>3225</v>
      </c>
      <c r="B89" s="138" t="s">
        <v>64</v>
      </c>
      <c r="C89" s="136">
        <v>20000</v>
      </c>
      <c r="D89" s="119"/>
      <c r="E89" s="135"/>
      <c r="F89" s="136"/>
      <c r="G89" s="136">
        <v>20000</v>
      </c>
      <c r="H89" s="136">
        <v>20000</v>
      </c>
      <c r="I89" s="136">
        <v>20000</v>
      </c>
    </row>
    <row r="90" spans="1:9" s="117" customFormat="1" x14ac:dyDescent="0.2">
      <c r="A90" s="123">
        <v>329</v>
      </c>
      <c r="B90" s="119" t="s">
        <v>72</v>
      </c>
      <c r="C90" s="135">
        <f>C91</f>
        <v>185000</v>
      </c>
      <c r="D90" s="119"/>
      <c r="E90" s="135"/>
      <c r="F90" s="136"/>
      <c r="G90" s="135">
        <f>G91</f>
        <v>185000</v>
      </c>
      <c r="H90" s="135">
        <f>H91</f>
        <v>185000</v>
      </c>
      <c r="I90" s="135">
        <f>I91</f>
        <v>185000</v>
      </c>
    </row>
    <row r="91" spans="1:9" s="117" customFormat="1" x14ac:dyDescent="0.2">
      <c r="A91" s="124">
        <v>3299</v>
      </c>
      <c r="B91" s="138" t="s">
        <v>72</v>
      </c>
      <c r="C91" s="136">
        <v>185000</v>
      </c>
      <c r="D91" s="119"/>
      <c r="E91" s="135"/>
      <c r="F91" s="136"/>
      <c r="G91" s="136">
        <v>185000</v>
      </c>
      <c r="H91" s="136">
        <v>185000</v>
      </c>
      <c r="I91" s="136">
        <v>185000</v>
      </c>
    </row>
    <row r="92" spans="1:9" s="117" customFormat="1" ht="24" x14ac:dyDescent="0.2">
      <c r="A92" s="148" t="s">
        <v>52</v>
      </c>
      <c r="B92" s="148" t="s">
        <v>108</v>
      </c>
      <c r="C92" s="147">
        <f>C94</f>
        <v>7722790</v>
      </c>
      <c r="D92" s="148"/>
      <c r="E92" s="148"/>
      <c r="F92" s="148"/>
      <c r="G92" s="147">
        <f>G94</f>
        <v>7722790</v>
      </c>
      <c r="H92" s="147">
        <f t="shared" ref="H92:I92" si="4">H94</f>
        <v>7722790</v>
      </c>
      <c r="I92" s="147">
        <f t="shared" si="4"/>
        <v>7722790</v>
      </c>
    </row>
    <row r="93" spans="1:9" s="145" customFormat="1" x14ac:dyDescent="0.2">
      <c r="A93" s="148" t="s">
        <v>109</v>
      </c>
      <c r="B93" s="148"/>
      <c r="C93" s="147"/>
      <c r="D93" s="148"/>
      <c r="E93" s="148"/>
      <c r="F93" s="148"/>
      <c r="G93" s="147"/>
      <c r="H93" s="148"/>
      <c r="I93" s="148"/>
    </row>
    <row r="94" spans="1:9" s="117" customFormat="1" x14ac:dyDescent="0.2">
      <c r="A94" s="123">
        <v>3</v>
      </c>
      <c r="B94" s="119" t="s">
        <v>41</v>
      </c>
      <c r="C94" s="135">
        <f>SUM(C95,C104)</f>
        <v>7722790</v>
      </c>
      <c r="D94" s="119"/>
      <c r="E94" s="119"/>
      <c r="F94" s="119"/>
      <c r="G94" s="135">
        <f>SUM(G95,G104)</f>
        <v>7722790</v>
      </c>
      <c r="H94" s="135">
        <f>SUM(H95,H104)</f>
        <v>7722790</v>
      </c>
      <c r="I94" s="135">
        <f>SUM(I95,I104)</f>
        <v>7722790</v>
      </c>
    </row>
    <row r="95" spans="1:9" s="117" customFormat="1" x14ac:dyDescent="0.2">
      <c r="A95" s="123">
        <v>31</v>
      </c>
      <c r="B95" s="119" t="s">
        <v>81</v>
      </c>
      <c r="C95" s="135">
        <f>SUM(C96,C100,C102)</f>
        <v>7400972</v>
      </c>
      <c r="D95" s="119"/>
      <c r="E95" s="119"/>
      <c r="F95" s="119"/>
      <c r="G95" s="135">
        <f>SUM(G96,G100,G102)</f>
        <v>7400972</v>
      </c>
      <c r="H95" s="135">
        <f>SUM(H96,H100,H102)</f>
        <v>7400972</v>
      </c>
      <c r="I95" s="135">
        <f>SUM(I96,I100,I102)</f>
        <v>7400972</v>
      </c>
    </row>
    <row r="96" spans="1:9" s="117" customFormat="1" x14ac:dyDescent="0.2">
      <c r="A96" s="123">
        <v>311</v>
      </c>
      <c r="B96" s="119" t="s">
        <v>83</v>
      </c>
      <c r="C96" s="135">
        <f>SUM(C97:C99)</f>
        <v>6154156</v>
      </c>
      <c r="D96" s="119"/>
      <c r="E96" s="119"/>
      <c r="F96" s="119"/>
      <c r="G96" s="135">
        <f>SUM(G97:G99)</f>
        <v>6154156</v>
      </c>
      <c r="H96" s="135">
        <f>SUM(H97:H99)</f>
        <v>6154156</v>
      </c>
      <c r="I96" s="135">
        <f>SUM(I97:I99)</f>
        <v>6154156</v>
      </c>
    </row>
    <row r="97" spans="1:9" s="117" customFormat="1" x14ac:dyDescent="0.2">
      <c r="A97" s="124">
        <v>3111</v>
      </c>
      <c r="B97" s="125" t="s">
        <v>84</v>
      </c>
      <c r="C97" s="136">
        <v>6033156</v>
      </c>
      <c r="D97" s="119"/>
      <c r="E97" s="119"/>
      <c r="F97" s="119"/>
      <c r="G97" s="136">
        <v>6033156</v>
      </c>
      <c r="H97" s="136">
        <v>6033156</v>
      </c>
      <c r="I97" s="136">
        <v>6033156</v>
      </c>
    </row>
    <row r="98" spans="1:9" s="117" customFormat="1" x14ac:dyDescent="0.2">
      <c r="A98" s="124">
        <v>3113</v>
      </c>
      <c r="B98" s="125" t="s">
        <v>91</v>
      </c>
      <c r="C98" s="136">
        <v>60000</v>
      </c>
      <c r="D98" s="119"/>
      <c r="E98" s="119"/>
      <c r="F98" s="119"/>
      <c r="G98" s="136">
        <v>60000</v>
      </c>
      <c r="H98" s="136">
        <v>60000</v>
      </c>
      <c r="I98" s="136">
        <v>60000</v>
      </c>
    </row>
    <row r="99" spans="1:9" s="117" customFormat="1" x14ac:dyDescent="0.2">
      <c r="A99" s="124">
        <v>3114</v>
      </c>
      <c r="B99" s="125" t="s">
        <v>90</v>
      </c>
      <c r="C99" s="136">
        <v>61000</v>
      </c>
      <c r="D99" s="119"/>
      <c r="E99" s="119"/>
      <c r="F99" s="119"/>
      <c r="G99" s="136">
        <v>61000</v>
      </c>
      <c r="H99" s="136">
        <v>61000</v>
      </c>
      <c r="I99" s="136">
        <v>61000</v>
      </c>
    </row>
    <row r="100" spans="1:9" s="117" customFormat="1" x14ac:dyDescent="0.2">
      <c r="A100" s="123">
        <v>312</v>
      </c>
      <c r="B100" s="119" t="s">
        <v>85</v>
      </c>
      <c r="C100" s="135">
        <f>C101</f>
        <v>231381</v>
      </c>
      <c r="D100" s="119"/>
      <c r="E100" s="119"/>
      <c r="F100" s="119"/>
      <c r="G100" s="135">
        <f>G101</f>
        <v>231381</v>
      </c>
      <c r="H100" s="135">
        <f>H101</f>
        <v>231381</v>
      </c>
      <c r="I100" s="135">
        <f>I101</f>
        <v>231381</v>
      </c>
    </row>
    <row r="101" spans="1:9" x14ac:dyDescent="0.2">
      <c r="A101" s="124">
        <v>3121</v>
      </c>
      <c r="B101" s="125" t="s">
        <v>85</v>
      </c>
      <c r="C101" s="136">
        <v>231381</v>
      </c>
      <c r="D101" s="119"/>
      <c r="E101" s="119"/>
      <c r="F101" s="119"/>
      <c r="G101" s="136">
        <v>231381</v>
      </c>
      <c r="H101" s="136">
        <v>231381</v>
      </c>
      <c r="I101" s="136">
        <v>231381</v>
      </c>
    </row>
    <row r="102" spans="1:9" x14ac:dyDescent="0.2">
      <c r="A102" s="123">
        <v>313</v>
      </c>
      <c r="B102" s="119" t="s">
        <v>86</v>
      </c>
      <c r="C102" s="135">
        <f>C103</f>
        <v>1015435</v>
      </c>
      <c r="D102" s="119"/>
      <c r="E102" s="119"/>
      <c r="F102" s="119"/>
      <c r="G102" s="135">
        <f>G103</f>
        <v>1015435</v>
      </c>
      <c r="H102" s="135">
        <f>H103</f>
        <v>1015435</v>
      </c>
      <c r="I102" s="135">
        <f>I103</f>
        <v>1015435</v>
      </c>
    </row>
    <row r="103" spans="1:9" x14ac:dyDescent="0.2">
      <c r="A103" s="124">
        <v>3132</v>
      </c>
      <c r="B103" s="125" t="s">
        <v>87</v>
      </c>
      <c r="C103" s="136">
        <v>1015435</v>
      </c>
      <c r="D103" s="119"/>
      <c r="E103" s="119"/>
      <c r="F103" s="119"/>
      <c r="G103" s="136">
        <v>1015435</v>
      </c>
      <c r="H103" s="136">
        <v>1015435</v>
      </c>
      <c r="I103" s="136">
        <v>1015435</v>
      </c>
    </row>
    <row r="104" spans="1:9" x14ac:dyDescent="0.2">
      <c r="A104" s="123">
        <v>32</v>
      </c>
      <c r="B104" s="119" t="s">
        <v>20</v>
      </c>
      <c r="C104" s="126">
        <f>C106</f>
        <v>321818</v>
      </c>
      <c r="D104" s="112"/>
      <c r="E104" s="112"/>
      <c r="F104" s="112"/>
      <c r="G104" s="126">
        <f>G106</f>
        <v>321818</v>
      </c>
      <c r="H104" s="126">
        <f>H106</f>
        <v>321818</v>
      </c>
      <c r="I104" s="126">
        <f>I106</f>
        <v>321818</v>
      </c>
    </row>
    <row r="105" spans="1:9" s="117" customFormat="1" x14ac:dyDescent="0.2">
      <c r="A105" s="137">
        <v>321</v>
      </c>
      <c r="B105" s="138" t="s">
        <v>88</v>
      </c>
      <c r="C105" s="126">
        <f>C106</f>
        <v>321818</v>
      </c>
      <c r="D105" s="119"/>
      <c r="E105" s="119"/>
      <c r="F105" s="119"/>
      <c r="G105" s="126">
        <f>G106</f>
        <v>321818</v>
      </c>
      <c r="H105" s="126">
        <f>H106</f>
        <v>321818</v>
      </c>
      <c r="I105" s="126">
        <f>I106</f>
        <v>321818</v>
      </c>
    </row>
    <row r="106" spans="1:9" s="117" customFormat="1" x14ac:dyDescent="0.2">
      <c r="A106" s="128">
        <v>3212</v>
      </c>
      <c r="B106" s="138" t="s">
        <v>89</v>
      </c>
      <c r="C106" s="127">
        <v>321818</v>
      </c>
      <c r="D106" s="112"/>
      <c r="E106" s="112"/>
      <c r="F106" s="112"/>
      <c r="G106" s="127">
        <v>321818</v>
      </c>
      <c r="H106" s="127">
        <v>321818</v>
      </c>
      <c r="I106" s="127">
        <v>321818</v>
      </c>
    </row>
    <row r="107" spans="1:9" s="117" customFormat="1" x14ac:dyDescent="0.2">
      <c r="A107" s="148" t="s">
        <v>48</v>
      </c>
      <c r="B107" s="148" t="s">
        <v>53</v>
      </c>
      <c r="C107" s="147">
        <f>SUM(F107:G107)</f>
        <v>214500</v>
      </c>
      <c r="D107" s="148"/>
      <c r="E107" s="148"/>
      <c r="F107" s="147">
        <f>F112</f>
        <v>174000</v>
      </c>
      <c r="G107" s="147">
        <f>G112</f>
        <v>40500</v>
      </c>
      <c r="H107" s="147">
        <v>214500</v>
      </c>
      <c r="I107" s="147">
        <v>214500</v>
      </c>
    </row>
    <row r="108" spans="1:9" s="145" customFormat="1" ht="24" x14ac:dyDescent="0.2">
      <c r="A108" s="148" t="s">
        <v>110</v>
      </c>
      <c r="B108" s="148"/>
      <c r="C108" s="147"/>
      <c r="D108" s="148"/>
      <c r="E108" s="148"/>
      <c r="F108" s="147"/>
      <c r="G108" s="147"/>
      <c r="H108" s="148"/>
      <c r="I108" s="148"/>
    </row>
    <row r="109" spans="1:9" s="117" customFormat="1" x14ac:dyDescent="0.2">
      <c r="A109" s="123">
        <v>3</v>
      </c>
      <c r="B109" s="119" t="s">
        <v>41</v>
      </c>
      <c r="C109" s="135">
        <f>SUM(F109:G109)</f>
        <v>214500</v>
      </c>
      <c r="D109" s="119"/>
      <c r="E109" s="119"/>
      <c r="F109" s="135">
        <f>F112</f>
        <v>174000</v>
      </c>
      <c r="G109" s="135">
        <f>G112</f>
        <v>40500</v>
      </c>
      <c r="H109" s="135">
        <v>214500</v>
      </c>
      <c r="I109" s="135">
        <v>214500</v>
      </c>
    </row>
    <row r="110" spans="1:9" x14ac:dyDescent="0.2">
      <c r="A110" s="121">
        <v>32</v>
      </c>
      <c r="B110" s="118" t="s">
        <v>20</v>
      </c>
      <c r="C110" s="135">
        <f>SUM(F110:G110)</f>
        <v>214500</v>
      </c>
      <c r="D110" s="119"/>
      <c r="E110" s="119"/>
      <c r="F110" s="135">
        <f>F112</f>
        <v>174000</v>
      </c>
      <c r="G110" s="135">
        <f>G112</f>
        <v>40500</v>
      </c>
      <c r="H110" s="135">
        <v>214500</v>
      </c>
      <c r="I110" s="135">
        <v>214500</v>
      </c>
    </row>
    <row r="111" spans="1:9" x14ac:dyDescent="0.2">
      <c r="A111" s="137">
        <v>322</v>
      </c>
      <c r="B111" s="139" t="s">
        <v>22</v>
      </c>
      <c r="C111" s="135">
        <f>SUM(F111:G111)</f>
        <v>214500</v>
      </c>
      <c r="D111" s="119"/>
      <c r="E111" s="119"/>
      <c r="F111" s="135">
        <f>F112</f>
        <v>174000</v>
      </c>
      <c r="G111" s="135">
        <f>G112</f>
        <v>40500</v>
      </c>
      <c r="H111" s="135">
        <v>214500</v>
      </c>
      <c r="I111" s="135">
        <v>214500</v>
      </c>
    </row>
    <row r="112" spans="1:9" x14ac:dyDescent="0.2">
      <c r="A112" s="124">
        <v>3222</v>
      </c>
      <c r="B112" s="125" t="s">
        <v>92</v>
      </c>
      <c r="C112" s="136">
        <f>SUM(F112:G112)</f>
        <v>214500</v>
      </c>
      <c r="D112" s="119"/>
      <c r="E112" s="119"/>
      <c r="F112" s="136">
        <v>174000</v>
      </c>
      <c r="G112" s="136">
        <v>40500</v>
      </c>
      <c r="H112" s="136">
        <v>214500</v>
      </c>
      <c r="I112" s="136">
        <v>214500</v>
      </c>
    </row>
    <row r="113" spans="1:9" s="117" customFormat="1" x14ac:dyDescent="0.2">
      <c r="A113" s="148" t="s">
        <v>49</v>
      </c>
      <c r="B113" s="148" t="s">
        <v>54</v>
      </c>
      <c r="C113" s="147">
        <f>C115</f>
        <v>160141</v>
      </c>
      <c r="D113" s="148"/>
      <c r="E113" s="148"/>
      <c r="F113" s="148"/>
      <c r="G113" s="147">
        <f>G115</f>
        <v>160141</v>
      </c>
      <c r="H113" s="147">
        <v>160141</v>
      </c>
      <c r="I113" s="147">
        <v>160141</v>
      </c>
    </row>
    <row r="114" spans="1:9" s="145" customFormat="1" x14ac:dyDescent="0.2">
      <c r="A114" s="148" t="s">
        <v>109</v>
      </c>
      <c r="B114" s="148"/>
      <c r="C114" s="147"/>
      <c r="D114" s="148"/>
      <c r="E114" s="148"/>
      <c r="F114" s="148"/>
      <c r="G114" s="147"/>
      <c r="H114" s="148"/>
      <c r="I114" s="148"/>
    </row>
    <row r="115" spans="1:9" s="117" customFormat="1" x14ac:dyDescent="0.2">
      <c r="A115" s="123">
        <v>3</v>
      </c>
      <c r="B115" s="119" t="s">
        <v>41</v>
      </c>
      <c r="C115" s="135">
        <f>SUM(C116,C123)</f>
        <v>160141</v>
      </c>
      <c r="D115" s="119"/>
      <c r="E115" s="119"/>
      <c r="F115" s="119"/>
      <c r="G115" s="135">
        <f>SUM(G116,G123)</f>
        <v>160141</v>
      </c>
      <c r="H115" s="135">
        <f>SUM(H116,H123)</f>
        <v>160141</v>
      </c>
      <c r="I115" s="135">
        <f>SUM(I116,I123)</f>
        <v>160141</v>
      </c>
    </row>
    <row r="116" spans="1:9" s="117" customFormat="1" x14ac:dyDescent="0.2">
      <c r="A116" s="123">
        <v>31</v>
      </c>
      <c r="B116" s="119" t="s">
        <v>81</v>
      </c>
      <c r="C116" s="135">
        <f>SUM(C117,C119,C121)</f>
        <v>153214</v>
      </c>
      <c r="D116" s="119"/>
      <c r="E116" s="119"/>
      <c r="F116" s="119"/>
      <c r="G116" s="135">
        <f>SUM(G117,G119,G121)</f>
        <v>153214</v>
      </c>
      <c r="H116" s="135">
        <f>SUM(H117,H119,H121)</f>
        <v>153214</v>
      </c>
      <c r="I116" s="135">
        <f>SUM(I117,I119,I121)</f>
        <v>153214</v>
      </c>
    </row>
    <row r="117" spans="1:9" s="117" customFormat="1" x14ac:dyDescent="0.2">
      <c r="A117" s="123">
        <v>311</v>
      </c>
      <c r="B117" s="119" t="s">
        <v>83</v>
      </c>
      <c r="C117" s="135">
        <f>C118</f>
        <v>126488</v>
      </c>
      <c r="D117" s="119"/>
      <c r="E117" s="119"/>
      <c r="F117" s="119"/>
      <c r="G117" s="135">
        <f>G118</f>
        <v>126488</v>
      </c>
      <c r="H117" s="135">
        <f>H118</f>
        <v>126488</v>
      </c>
      <c r="I117" s="135">
        <f>I118</f>
        <v>126488</v>
      </c>
    </row>
    <row r="118" spans="1:9" s="117" customFormat="1" x14ac:dyDescent="0.2">
      <c r="A118" s="124">
        <v>3111</v>
      </c>
      <c r="B118" s="125" t="s">
        <v>84</v>
      </c>
      <c r="C118" s="136">
        <v>126488</v>
      </c>
      <c r="D118" s="119"/>
      <c r="E118" s="119"/>
      <c r="F118" s="119"/>
      <c r="G118" s="136">
        <v>126488</v>
      </c>
      <c r="H118" s="136">
        <v>126488</v>
      </c>
      <c r="I118" s="136">
        <v>126488</v>
      </c>
    </row>
    <row r="119" spans="1:9" x14ac:dyDescent="0.2">
      <c r="A119" s="123">
        <v>312</v>
      </c>
      <c r="B119" s="119" t="s">
        <v>85</v>
      </c>
      <c r="C119" s="135">
        <f>C120</f>
        <v>4200</v>
      </c>
      <c r="D119" s="119"/>
      <c r="E119" s="119"/>
      <c r="F119" s="119"/>
      <c r="G119" s="135">
        <f>G120</f>
        <v>4200</v>
      </c>
      <c r="H119" s="135">
        <f>H120</f>
        <v>4200</v>
      </c>
      <c r="I119" s="135">
        <f>I120</f>
        <v>4200</v>
      </c>
    </row>
    <row r="120" spans="1:9" x14ac:dyDescent="0.2">
      <c r="A120" s="124">
        <v>3121</v>
      </c>
      <c r="B120" s="125" t="s">
        <v>85</v>
      </c>
      <c r="C120" s="136">
        <v>4200</v>
      </c>
      <c r="D120" s="119"/>
      <c r="E120" s="119"/>
      <c r="F120" s="119"/>
      <c r="G120" s="136">
        <v>4200</v>
      </c>
      <c r="H120" s="136">
        <v>4200</v>
      </c>
      <c r="I120" s="136">
        <v>4200</v>
      </c>
    </row>
    <row r="121" spans="1:9" x14ac:dyDescent="0.2">
      <c r="A121" s="123">
        <v>313</v>
      </c>
      <c r="B121" s="119" t="s">
        <v>86</v>
      </c>
      <c r="C121" s="130">
        <f>C122</f>
        <v>22526</v>
      </c>
      <c r="D121" s="119"/>
      <c r="E121" s="119"/>
      <c r="F121" s="119"/>
      <c r="G121" s="130">
        <f>G122</f>
        <v>22526</v>
      </c>
      <c r="H121" s="130">
        <f>H122</f>
        <v>22526</v>
      </c>
      <c r="I121" s="130">
        <f>I122</f>
        <v>22526</v>
      </c>
    </row>
    <row r="122" spans="1:9" s="117" customFormat="1" x14ac:dyDescent="0.2">
      <c r="A122" s="124">
        <v>3132</v>
      </c>
      <c r="B122" s="125" t="s">
        <v>87</v>
      </c>
      <c r="C122" s="131">
        <v>22526</v>
      </c>
      <c r="D122" s="112"/>
      <c r="E122" s="112"/>
      <c r="F122" s="112"/>
      <c r="G122" s="131">
        <v>22526</v>
      </c>
      <c r="H122" s="131">
        <v>22526</v>
      </c>
      <c r="I122" s="131">
        <v>22526</v>
      </c>
    </row>
    <row r="123" spans="1:9" x14ac:dyDescent="0.2">
      <c r="A123" s="123">
        <v>32</v>
      </c>
      <c r="B123" s="119" t="s">
        <v>20</v>
      </c>
      <c r="C123" s="135">
        <f>C124</f>
        <v>6927</v>
      </c>
      <c r="D123" s="119"/>
      <c r="E123" s="119"/>
      <c r="F123" s="119"/>
      <c r="G123" s="135">
        <f>G124</f>
        <v>6927</v>
      </c>
      <c r="H123" s="135">
        <f>H124</f>
        <v>6927</v>
      </c>
      <c r="I123" s="135">
        <f>I124</f>
        <v>6927</v>
      </c>
    </row>
    <row r="124" spans="1:9" x14ac:dyDescent="0.2">
      <c r="A124" s="137">
        <v>321</v>
      </c>
      <c r="B124" s="139" t="s">
        <v>88</v>
      </c>
      <c r="C124" s="141">
        <f>SUM(C125:C126)</f>
        <v>6927</v>
      </c>
      <c r="D124" s="120"/>
      <c r="E124" s="120"/>
      <c r="F124" s="120"/>
      <c r="G124" s="141">
        <f>SUM(G125:G126)</f>
        <v>6927</v>
      </c>
      <c r="H124" s="141">
        <f>SUM(H125:H126)</f>
        <v>6927</v>
      </c>
      <c r="I124" s="141">
        <f>SUM(I125:I126)</f>
        <v>6927</v>
      </c>
    </row>
    <row r="125" spans="1:9" x14ac:dyDescent="0.2">
      <c r="A125" s="128">
        <v>3211</v>
      </c>
      <c r="B125" s="138" t="s">
        <v>60</v>
      </c>
      <c r="C125" s="140">
        <v>460</v>
      </c>
      <c r="D125" s="120"/>
      <c r="E125" s="120"/>
      <c r="F125" s="120"/>
      <c r="G125" s="140">
        <v>460</v>
      </c>
      <c r="H125" s="140">
        <v>460</v>
      </c>
      <c r="I125" s="140">
        <v>460</v>
      </c>
    </row>
    <row r="126" spans="1:9" x14ac:dyDescent="0.2">
      <c r="A126" s="128">
        <v>3212</v>
      </c>
      <c r="B126" s="138" t="s">
        <v>89</v>
      </c>
      <c r="C126" s="136">
        <f>G126</f>
        <v>6467</v>
      </c>
      <c r="D126" s="119"/>
      <c r="E126" s="119"/>
      <c r="F126" s="119"/>
      <c r="G126" s="136">
        <v>6467</v>
      </c>
      <c r="H126" s="136">
        <v>6467</v>
      </c>
      <c r="I126" s="136">
        <v>6467</v>
      </c>
    </row>
    <row r="127" spans="1:9" s="145" customFormat="1" x14ac:dyDescent="0.2">
      <c r="A127" s="148" t="s">
        <v>103</v>
      </c>
      <c r="B127" s="148" t="s">
        <v>104</v>
      </c>
      <c r="C127" s="147">
        <f>C129</f>
        <v>28300</v>
      </c>
      <c r="D127" s="148"/>
      <c r="E127" s="148"/>
      <c r="F127" s="148"/>
      <c r="G127" s="147">
        <f>G129</f>
        <v>28300</v>
      </c>
      <c r="H127" s="147">
        <v>28300</v>
      </c>
      <c r="I127" s="147">
        <v>28300</v>
      </c>
    </row>
    <row r="128" spans="1:9" s="145" customFormat="1" x14ac:dyDescent="0.2">
      <c r="A128" s="148" t="s">
        <v>111</v>
      </c>
      <c r="B128" s="148"/>
      <c r="C128" s="147"/>
      <c r="D128" s="148"/>
      <c r="E128" s="148"/>
      <c r="F128" s="148"/>
      <c r="G128" s="147"/>
      <c r="H128" s="148"/>
      <c r="I128" s="148"/>
    </row>
    <row r="129" spans="1:9" s="145" customFormat="1" x14ac:dyDescent="0.2">
      <c r="A129" s="123">
        <v>3</v>
      </c>
      <c r="B129" s="119" t="s">
        <v>41</v>
      </c>
      <c r="C129" s="135">
        <f t="shared" ref="C129:C130" si="5">C130</f>
        <v>28300</v>
      </c>
      <c r="D129" s="119"/>
      <c r="E129" s="119"/>
      <c r="F129" s="119"/>
      <c r="G129" s="135">
        <f t="shared" ref="G129:I130" si="6">G130</f>
        <v>28300</v>
      </c>
      <c r="H129" s="135">
        <f t="shared" si="6"/>
        <v>28300</v>
      </c>
      <c r="I129" s="135">
        <f t="shared" si="6"/>
        <v>28300</v>
      </c>
    </row>
    <row r="130" spans="1:9" s="145" customFormat="1" x14ac:dyDescent="0.2">
      <c r="A130" s="121">
        <v>32</v>
      </c>
      <c r="B130" s="118" t="s">
        <v>20</v>
      </c>
      <c r="C130" s="135">
        <f t="shared" si="5"/>
        <v>28300</v>
      </c>
      <c r="D130" s="119"/>
      <c r="E130" s="119"/>
      <c r="F130" s="119"/>
      <c r="G130" s="135">
        <f t="shared" si="6"/>
        <v>28300</v>
      </c>
      <c r="H130" s="135">
        <f t="shared" si="6"/>
        <v>28300</v>
      </c>
      <c r="I130" s="135">
        <f t="shared" si="6"/>
        <v>28300</v>
      </c>
    </row>
    <row r="131" spans="1:9" s="145" customFormat="1" x14ac:dyDescent="0.2">
      <c r="A131" s="137">
        <v>323</v>
      </c>
      <c r="B131" s="139" t="s">
        <v>23</v>
      </c>
      <c r="C131" s="135">
        <f>C132</f>
        <v>28300</v>
      </c>
      <c r="D131" s="119"/>
      <c r="E131" s="119"/>
      <c r="F131" s="119"/>
      <c r="G131" s="135">
        <f>G132</f>
        <v>28300</v>
      </c>
      <c r="H131" s="135">
        <f>H132</f>
        <v>28300</v>
      </c>
      <c r="I131" s="135">
        <f>I132</f>
        <v>28300</v>
      </c>
    </row>
    <row r="132" spans="1:9" s="145" customFormat="1" x14ac:dyDescent="0.2">
      <c r="A132" s="124">
        <v>3231</v>
      </c>
      <c r="B132" s="138" t="s">
        <v>66</v>
      </c>
      <c r="C132" s="136">
        <v>28300</v>
      </c>
      <c r="D132" s="119"/>
      <c r="E132" s="119"/>
      <c r="F132" s="119"/>
      <c r="G132" s="136">
        <v>28300</v>
      </c>
      <c r="H132" s="136">
        <v>28300</v>
      </c>
      <c r="I132" s="136">
        <v>28300</v>
      </c>
    </row>
    <row r="133" spans="1:9" x14ac:dyDescent="0.2">
      <c r="A133" s="148" t="s">
        <v>55</v>
      </c>
      <c r="B133" s="148" t="s">
        <v>56</v>
      </c>
      <c r="C133" s="147">
        <v>8000</v>
      </c>
      <c r="D133" s="148"/>
      <c r="E133" s="148"/>
      <c r="F133" s="148"/>
      <c r="G133" s="147">
        <v>8000</v>
      </c>
      <c r="H133" s="147">
        <v>8000</v>
      </c>
      <c r="I133" s="147">
        <v>8000</v>
      </c>
    </row>
    <row r="134" spans="1:9" s="145" customFormat="1" x14ac:dyDescent="0.2">
      <c r="A134" s="148" t="s">
        <v>111</v>
      </c>
      <c r="B134" s="148"/>
      <c r="C134" s="147"/>
      <c r="D134" s="148"/>
      <c r="E134" s="148"/>
      <c r="F134" s="148"/>
      <c r="G134" s="147"/>
      <c r="H134" s="148"/>
      <c r="I134" s="148"/>
    </row>
    <row r="135" spans="1:9" x14ac:dyDescent="0.2">
      <c r="A135" s="137">
        <v>3</v>
      </c>
      <c r="B135" s="119" t="s">
        <v>41</v>
      </c>
      <c r="C135" s="135">
        <v>8000</v>
      </c>
      <c r="D135" s="112"/>
      <c r="E135" s="112"/>
      <c r="F135" s="112"/>
      <c r="G135" s="135">
        <v>8000</v>
      </c>
      <c r="H135" s="135">
        <v>8000</v>
      </c>
      <c r="I135" s="135">
        <v>8000</v>
      </c>
    </row>
    <row r="136" spans="1:9" x14ac:dyDescent="0.2">
      <c r="A136" s="123">
        <v>37</v>
      </c>
      <c r="B136" s="119" t="s">
        <v>95</v>
      </c>
      <c r="C136" s="135">
        <v>8000</v>
      </c>
      <c r="D136" s="119"/>
      <c r="E136" s="119"/>
      <c r="F136" s="119"/>
      <c r="G136" s="135">
        <v>8000</v>
      </c>
      <c r="H136" s="135">
        <v>8000</v>
      </c>
      <c r="I136" s="135">
        <v>8000</v>
      </c>
    </row>
    <row r="137" spans="1:9" x14ac:dyDescent="0.2">
      <c r="A137" s="137">
        <v>372</v>
      </c>
      <c r="B137" s="119" t="s">
        <v>95</v>
      </c>
      <c r="C137" s="135">
        <v>8000</v>
      </c>
      <c r="D137" s="112"/>
      <c r="E137" s="112"/>
      <c r="F137" s="112"/>
      <c r="G137" s="135">
        <v>8000</v>
      </c>
      <c r="H137" s="135">
        <v>8000</v>
      </c>
      <c r="I137" s="135">
        <v>8000</v>
      </c>
    </row>
    <row r="138" spans="1:9" x14ac:dyDescent="0.2">
      <c r="A138" s="124">
        <v>3721</v>
      </c>
      <c r="B138" s="125" t="s">
        <v>95</v>
      </c>
      <c r="C138" s="136">
        <v>8000</v>
      </c>
      <c r="D138" s="119"/>
      <c r="E138" s="119"/>
      <c r="F138" s="119"/>
      <c r="G138" s="136">
        <v>8000</v>
      </c>
      <c r="H138" s="136">
        <v>8000</v>
      </c>
      <c r="I138" s="136">
        <v>8000</v>
      </c>
    </row>
    <row r="139" spans="1:9" x14ac:dyDescent="0.2">
      <c r="A139" s="148" t="s">
        <v>57</v>
      </c>
      <c r="B139" s="148" t="s">
        <v>58</v>
      </c>
      <c r="C139" s="149">
        <f t="shared" ref="C139:C143" si="7">G139</f>
        <v>187000</v>
      </c>
      <c r="D139" s="148"/>
      <c r="E139" s="148"/>
      <c r="F139" s="148"/>
      <c r="G139" s="147">
        <f>G141</f>
        <v>187000</v>
      </c>
      <c r="H139" s="147">
        <v>187000</v>
      </c>
      <c r="I139" s="147">
        <v>187000</v>
      </c>
    </row>
    <row r="140" spans="1:9" s="145" customFormat="1" x14ac:dyDescent="0.2">
      <c r="A140" s="148" t="s">
        <v>111</v>
      </c>
      <c r="B140" s="148"/>
      <c r="C140" s="149"/>
      <c r="D140" s="148"/>
      <c r="E140" s="148"/>
      <c r="F140" s="148"/>
      <c r="G140" s="147"/>
      <c r="H140" s="148"/>
      <c r="I140" s="148"/>
    </row>
    <row r="141" spans="1:9" ht="14.25" customHeight="1" x14ac:dyDescent="0.2">
      <c r="A141" s="137">
        <v>4</v>
      </c>
      <c r="B141" s="108" t="s">
        <v>78</v>
      </c>
      <c r="C141" s="126">
        <f t="shared" si="7"/>
        <v>187000</v>
      </c>
      <c r="D141" s="112"/>
      <c r="E141" s="112"/>
      <c r="F141" s="112"/>
      <c r="G141" s="126">
        <f t="shared" ref="G141:I143" si="8">G142</f>
        <v>187000</v>
      </c>
      <c r="H141" s="126">
        <f t="shared" si="8"/>
        <v>187000</v>
      </c>
      <c r="I141" s="126">
        <f t="shared" si="8"/>
        <v>187000</v>
      </c>
    </row>
    <row r="142" spans="1:9" ht="24" x14ac:dyDescent="0.2">
      <c r="A142" s="123">
        <v>42</v>
      </c>
      <c r="B142" s="119" t="s">
        <v>97</v>
      </c>
      <c r="C142" s="126">
        <f t="shared" si="7"/>
        <v>187000</v>
      </c>
      <c r="D142" s="119"/>
      <c r="E142" s="119"/>
      <c r="F142" s="119"/>
      <c r="G142" s="126">
        <f t="shared" si="8"/>
        <v>187000</v>
      </c>
      <c r="H142" s="126">
        <f t="shared" si="8"/>
        <v>187000</v>
      </c>
      <c r="I142" s="126">
        <f t="shared" si="8"/>
        <v>187000</v>
      </c>
    </row>
    <row r="143" spans="1:9" x14ac:dyDescent="0.2">
      <c r="A143" s="123">
        <v>424</v>
      </c>
      <c r="B143" s="119" t="s">
        <v>96</v>
      </c>
      <c r="C143" s="126">
        <f t="shared" si="7"/>
        <v>187000</v>
      </c>
      <c r="D143" s="119"/>
      <c r="E143" s="119"/>
      <c r="F143" s="119"/>
      <c r="G143" s="126">
        <f t="shared" si="8"/>
        <v>187000</v>
      </c>
      <c r="H143" s="126">
        <f t="shared" si="8"/>
        <v>187000</v>
      </c>
      <c r="I143" s="126">
        <f t="shared" si="8"/>
        <v>187000</v>
      </c>
    </row>
    <row r="144" spans="1:9" x14ac:dyDescent="0.2">
      <c r="A144" s="168">
        <v>4241</v>
      </c>
      <c r="B144" s="169" t="s">
        <v>96</v>
      </c>
      <c r="C144" s="127">
        <f>G144</f>
        <v>187000</v>
      </c>
      <c r="D144" s="120"/>
      <c r="E144" s="120"/>
      <c r="F144" s="120"/>
      <c r="G144" s="127">
        <v>187000</v>
      </c>
      <c r="H144" s="127">
        <v>187000</v>
      </c>
      <c r="I144" s="127">
        <v>187000</v>
      </c>
    </row>
    <row r="145" spans="1:9" x14ac:dyDescent="0.2">
      <c r="A145" s="60"/>
      <c r="B145" s="146"/>
      <c r="C145" s="145"/>
      <c r="D145" s="145"/>
      <c r="E145" s="145"/>
      <c r="F145" s="145"/>
      <c r="G145" s="145"/>
      <c r="H145" s="145"/>
      <c r="I145" s="145"/>
    </row>
    <row r="146" spans="1:9" x14ac:dyDescent="0.2">
      <c r="A146" s="60"/>
      <c r="B146" s="146"/>
      <c r="C146" s="145"/>
      <c r="D146" s="145"/>
      <c r="E146" s="145"/>
      <c r="F146" s="145"/>
      <c r="G146" s="145"/>
      <c r="H146" s="145"/>
      <c r="I146" s="145"/>
    </row>
    <row r="147" spans="1:9" x14ac:dyDescent="0.2">
      <c r="A147" s="60"/>
      <c r="B147" s="146"/>
      <c r="C147" s="145"/>
      <c r="D147" s="145"/>
      <c r="E147" s="145"/>
      <c r="F147" s="145"/>
      <c r="G147" s="145"/>
      <c r="H147" s="145"/>
      <c r="I147" s="145"/>
    </row>
    <row r="150" spans="1:9" x14ac:dyDescent="0.2">
      <c r="A150" s="60"/>
    </row>
    <row r="151" spans="1:9" x14ac:dyDescent="0.2">
      <c r="F151" s="170"/>
      <c r="G151" s="170"/>
    </row>
    <row r="153" spans="1:9" ht="15" x14ac:dyDescent="0.2">
      <c r="A153" s="181"/>
      <c r="B153" s="184" t="s">
        <v>122</v>
      </c>
    </row>
    <row r="154" spans="1:9" ht="14.25" x14ac:dyDescent="0.2">
      <c r="F154" s="182" t="s">
        <v>120</v>
      </c>
      <c r="G154" s="170"/>
    </row>
    <row r="155" spans="1:9" ht="14.25" x14ac:dyDescent="0.2">
      <c r="F155" s="183"/>
    </row>
    <row r="156" spans="1:9" ht="14.25" x14ac:dyDescent="0.2">
      <c r="F156" s="183" t="s">
        <v>123</v>
      </c>
    </row>
    <row r="157" spans="1:9" ht="14.25" x14ac:dyDescent="0.2">
      <c r="F157" s="183" t="s">
        <v>121</v>
      </c>
    </row>
  </sheetData>
  <sheetProtection algorithmName="SHA-512" hashValue="9z2GwMCJ94rbcUs/9lUyX3/ak28pWLU/4wHEoSPFMqIXqB7KwR6BbwKOVldDkYR8npC3o2uynF8y0727LsYFVg==" saltValue="PrExp8/NoaMy+8IO5/VI3w==" spinCount="100000" sheet="1" formatCells="0" formatColumns="0" formatRows="0" insertColumns="0" insertRows="0" insertHyperlinks="0" deleteColumns="0" deleteRows="0" sort="0" autoFilter="0" pivotTables="0"/>
  <mergeCells count="1">
    <mergeCell ref="A1:I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Anita</cp:lastModifiedBy>
  <cp:lastPrinted>2021-12-28T07:22:02Z</cp:lastPrinted>
  <dcterms:created xsi:type="dcterms:W3CDTF">2013-09-11T11:00:21Z</dcterms:created>
  <dcterms:modified xsi:type="dcterms:W3CDTF">2022-01-12T15:28:15Z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